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5401" windowWidth="15420" windowHeight="3855" activeTab="3"/>
  </bookViews>
  <sheets>
    <sheet name="CDKT" sheetId="1" r:id="rId1"/>
    <sheet name="KQKD " sheetId="2" r:id="rId2"/>
    <sheet name="LCTT " sheetId="3" r:id="rId3"/>
    <sheet name="TMBC-1-2" sheetId="4" r:id="rId4"/>
    <sheet name="TMBC-3" sheetId="5" r:id="rId5"/>
    <sheet name="TMBC-4" sheetId="6" r:id="rId6"/>
    <sheet name="Sheet1" sheetId="7" state="hidden" r:id="rId7"/>
    <sheet name="Tien" sheetId="8" state="hidden" r:id="rId8"/>
    <sheet name="Sheet3" sheetId="9" state="hidden" r:id="rId9"/>
  </sheets>
  <externalReferences>
    <externalReference r:id="rId12"/>
  </externalReferences>
  <definedNames>
    <definedName name="_xlnm.Print_Titles" localSheetId="0">'CDKT'!$10:$10</definedName>
  </definedNames>
  <calcPr fullCalcOnLoad="1"/>
</workbook>
</file>

<file path=xl/comments7.xml><?xml version="1.0" encoding="utf-8"?>
<comments xmlns="http://schemas.openxmlformats.org/spreadsheetml/2006/main">
  <authors>
    <author>Đại học Công nghiệp</author>
  </authors>
  <commentList>
    <comment ref="D16" authorId="0">
      <text>
        <r>
          <rPr>
            <sz val="8"/>
            <rFont val="Tahoma"/>
            <family val="2"/>
          </rPr>
          <t xml:space="preserve">Là tổng số dư nợ của các khoản phải thu ( trên sổ chi tiết tổng hợp)
</t>
        </r>
      </text>
    </comment>
    <comment ref="D17" authorId="0">
      <text>
        <r>
          <rPr>
            <b/>
            <sz val="8"/>
            <rFont val="Tahoma"/>
            <family val="2"/>
          </rPr>
          <t>chú ý:
Là số dư Nợ 3311 bên sổ tổng hợp chi tiết</t>
        </r>
        <r>
          <rPr>
            <sz val="8"/>
            <rFont val="Tahoma"/>
            <family val="2"/>
          </rPr>
          <t xml:space="preserve">
</t>
        </r>
      </text>
    </comment>
    <comment ref="D18" authorId="0">
      <text>
        <r>
          <rPr>
            <b/>
            <sz val="8"/>
            <rFont val="Tahoma"/>
            <family val="2"/>
          </rPr>
          <t>Đại học Công nghiệp:</t>
        </r>
        <r>
          <rPr>
            <sz val="8"/>
            <rFont val="Tahoma"/>
            <family val="2"/>
          </rPr>
          <t xml:space="preserve">
cũng là TK có dư bên nợ và dư bên có
Số này là dư nợ, còn dư có thì
</t>
        </r>
      </text>
    </comment>
    <comment ref="D65" authorId="0">
      <text>
        <r>
          <rPr>
            <b/>
            <sz val="8"/>
            <rFont val="Tahoma"/>
            <family val="2"/>
          </rPr>
          <t>Số liệu lấy trên số dư có của TK 3311 trên sổ TH chi tiết</t>
        </r>
        <r>
          <rPr>
            <sz val="8"/>
            <rFont val="Tahoma"/>
            <family val="2"/>
          </rPr>
          <t xml:space="preserve">
</t>
        </r>
      </text>
    </comment>
    <comment ref="D66" authorId="0">
      <text>
        <r>
          <rPr>
            <b/>
            <sz val="8"/>
            <rFont val="Tahoma"/>
            <family val="2"/>
          </rPr>
          <t>Chú ý:</t>
        </r>
        <r>
          <rPr>
            <sz val="8"/>
            <rFont val="Tahoma"/>
            <family val="2"/>
          </rPr>
          <t xml:space="preserve"> Số này bằng tổng dư bên có của TK 131 trên sổ TH chi tiết ( TK 131 và 331 là TK có số dư bên Nợ và Số dư bên có
Kinh nghiệm: Vẽ chữ T số dư rồi +
- TK đầu 5, đầu 6 không được căn cứ vào số kết chuyển để lấy làm chi phí hay doanh thu mà căn cứ vào sổ cái để xác định số tiền phát sinh trừ đi số tiền giảm trừ</t>
        </r>
      </text>
    </comment>
  </commentList>
</comments>
</file>

<file path=xl/comments9.xml><?xml version="1.0" encoding="utf-8"?>
<comments xmlns="http://schemas.openxmlformats.org/spreadsheetml/2006/main">
  <authors>
    <author>HOA</author>
  </authors>
  <commentList>
    <comment ref="Q2" authorId="0">
      <text>
        <r>
          <rPr>
            <b/>
            <sz val="8"/>
            <rFont val="Tahoma"/>
            <family val="0"/>
          </rPr>
          <t>HOA:</t>
        </r>
        <r>
          <rPr>
            <sz val="8"/>
            <rFont val="Tahoma"/>
            <family val="0"/>
          </rPr>
          <t xml:space="preserve">
</t>
        </r>
      </text>
    </comment>
    <comment ref="S2" authorId="0">
      <text>
        <r>
          <rPr>
            <b/>
            <sz val="8"/>
            <rFont val="Tahoma"/>
            <family val="0"/>
          </rPr>
          <t>HOA:</t>
        </r>
        <r>
          <rPr>
            <sz val="8"/>
            <rFont val="Tahoma"/>
            <family val="0"/>
          </rPr>
          <t xml:space="preserve">
</t>
        </r>
      </text>
    </comment>
    <comment ref="Q3" authorId="0">
      <text>
        <r>
          <rPr>
            <b/>
            <sz val="8"/>
            <rFont val="Tahoma"/>
            <family val="0"/>
          </rPr>
          <t>HOA:</t>
        </r>
        <r>
          <rPr>
            <sz val="8"/>
            <rFont val="Tahoma"/>
            <family val="0"/>
          </rPr>
          <t xml:space="preserve">
N TK 1388  thu  co tuc va lai tiet kiem
</t>
        </r>
      </text>
    </comment>
    <comment ref="S3" authorId="0">
      <text>
        <r>
          <rPr>
            <b/>
            <sz val="8"/>
            <rFont val="Tahoma"/>
            <family val="0"/>
          </rPr>
          <t>HOA:</t>
        </r>
        <r>
          <rPr>
            <sz val="8"/>
            <rFont val="Tahoma"/>
            <family val="0"/>
          </rPr>
          <t xml:space="preserve">
</t>
        </r>
      </text>
    </comment>
    <comment ref="K4" authorId="0">
      <text>
        <r>
          <rPr>
            <b/>
            <sz val="8"/>
            <rFont val="Tahoma"/>
            <family val="0"/>
          </rPr>
          <t>HOA:</t>
        </r>
        <r>
          <rPr>
            <sz val="8"/>
            <rFont val="Tahoma"/>
            <family val="0"/>
          </rPr>
          <t xml:space="preserve">
N 1388 tru 606407260
lai tiet kiem va co tuc nam 2010
</t>
        </r>
      </text>
    </comment>
    <comment ref="O4" authorId="0">
      <text>
        <r>
          <rPr>
            <b/>
            <sz val="8"/>
            <rFont val="Tahoma"/>
            <family val="0"/>
          </rPr>
          <t>HOA:</t>
        </r>
        <r>
          <rPr>
            <sz val="8"/>
            <rFont val="Tahoma"/>
            <family val="0"/>
          </rPr>
          <t xml:space="preserve">
TSCD tang hach toan phai tra khach hang
</t>
        </r>
      </text>
    </comment>
    <comment ref="M5" authorId="0">
      <text>
        <r>
          <rPr>
            <b/>
            <sz val="8"/>
            <rFont val="Tahoma"/>
            <family val="0"/>
          </rPr>
          <t>HOA:</t>
        </r>
        <r>
          <rPr>
            <sz val="8"/>
            <rFont val="Tahoma"/>
            <family val="0"/>
          </rPr>
          <t xml:space="preserve">
</t>
        </r>
      </text>
    </comment>
    <comment ref="K6" authorId="0">
      <text>
        <r>
          <rPr>
            <b/>
            <sz val="8"/>
            <rFont val="Tahoma"/>
            <family val="0"/>
          </rPr>
          <t>HOA:</t>
        </r>
        <r>
          <rPr>
            <sz val="8"/>
            <rFont val="Tahoma"/>
            <family val="0"/>
          </rPr>
          <t xml:space="preserve">
TK 1388 tru 200 thanh ly xe  o to
</t>
        </r>
      </text>
    </comment>
    <comment ref="K8" authorId="0">
      <text>
        <r>
          <rPr>
            <b/>
            <sz val="8"/>
            <rFont val="Tahoma"/>
            <family val="0"/>
          </rPr>
          <t>HOA:</t>
        </r>
        <r>
          <rPr>
            <sz val="8"/>
            <rFont val="Tahoma"/>
            <family val="0"/>
          </rPr>
          <t xml:space="preserve">
thue, phi chuyen nhuong dat gcat (N 3388)
</t>
        </r>
      </text>
    </comment>
    <comment ref="M11" authorId="0">
      <text>
        <r>
          <rPr>
            <b/>
            <sz val="8"/>
            <rFont val="Tahoma"/>
            <family val="0"/>
          </rPr>
          <t>HOA:</t>
        </r>
        <r>
          <rPr>
            <sz val="8"/>
            <rFont val="Tahoma"/>
            <family val="0"/>
          </rPr>
          <t xml:space="preserve">
</t>
        </r>
      </text>
    </comment>
    <comment ref="B12" authorId="0">
      <text>
        <r>
          <rPr>
            <b/>
            <sz val="8"/>
            <rFont val="Tahoma"/>
            <family val="0"/>
          </rPr>
          <t>HOA:</t>
        </r>
        <r>
          <rPr>
            <sz val="8"/>
            <rFont val="Tahoma"/>
            <family val="0"/>
          </rPr>
          <t xml:space="preserve">
vu tru no phai thu CT : 15 tang voi gop von LD
</t>
        </r>
      </text>
    </comment>
    <comment ref="F13" authorId="0">
      <text>
        <r>
          <rPr>
            <b/>
            <sz val="8"/>
            <rFont val="Tahoma"/>
            <family val="0"/>
          </rPr>
          <t>HOA:</t>
        </r>
        <r>
          <rPr>
            <sz val="8"/>
            <rFont val="Tahoma"/>
            <family val="0"/>
          </rPr>
          <t xml:space="preserve">
tru thue co tuc 
cua co dong chua luu ky</t>
        </r>
      </text>
    </comment>
    <comment ref="M15" authorId="0">
      <text>
        <r>
          <rPr>
            <b/>
            <sz val="8"/>
            <rFont val="Tahoma"/>
            <family val="0"/>
          </rPr>
          <t>HOA:</t>
        </r>
        <r>
          <rPr>
            <sz val="8"/>
            <rFont val="Tahoma"/>
            <family val="0"/>
          </rPr>
          <t xml:space="preserve">
thue TNCN chi co tuc cho co dong chua luu ky
</t>
        </r>
      </text>
    </comment>
    <comment ref="D18" authorId="0">
      <text>
        <r>
          <rPr>
            <b/>
            <sz val="8"/>
            <rFont val="Tahoma"/>
            <family val="0"/>
          </rPr>
          <t>HOA:</t>
        </r>
        <r>
          <rPr>
            <sz val="8"/>
            <rFont val="Tahoma"/>
            <family val="0"/>
          </rPr>
          <t xml:space="preserve">
vay ngan hang
</t>
        </r>
      </text>
    </comment>
    <comment ref="D20" authorId="0">
      <text>
        <r>
          <rPr>
            <b/>
            <sz val="8"/>
            <rFont val="Tahoma"/>
            <family val="0"/>
          </rPr>
          <t>HOA:</t>
        </r>
        <r>
          <rPr>
            <sz val="8"/>
            <rFont val="Tahoma"/>
            <family val="0"/>
          </rPr>
          <t xml:space="preserve">
</t>
        </r>
      </text>
    </comment>
  </commentList>
</comments>
</file>

<file path=xl/sharedStrings.xml><?xml version="1.0" encoding="utf-8"?>
<sst xmlns="http://schemas.openxmlformats.org/spreadsheetml/2006/main" count="825" uniqueCount="694">
  <si>
    <t>Doanh thu phát sinh từ tiền lãi, tiền bản quyền, cổ tức, lợi nhuận được chia và các khoản doanh thu hoạt động tài chính khác được ghi nhận khi thỏa mãn đồng thời hai (2) điều kiện sau:</t>
  </si>
  <si>
    <r>
      <t>-</t>
    </r>
    <r>
      <rPr>
        <sz val="7"/>
        <rFont val="Times New Roman"/>
        <family val="1"/>
      </rPr>
      <t xml:space="preserve">          </t>
    </r>
    <r>
      <rPr>
        <sz val="11"/>
        <rFont val="Times New Roman"/>
        <family val="1"/>
      </rPr>
      <t>Có khả năng thu được lợi ích kinh tế từ giao dịch đó;</t>
    </r>
  </si>
  <si>
    <r>
      <t>-</t>
    </r>
    <r>
      <rPr>
        <sz val="7"/>
        <rFont val="Times New Roman"/>
        <family val="1"/>
      </rPr>
      <t xml:space="preserve">          </t>
    </r>
    <r>
      <rPr>
        <sz val="11"/>
        <rFont val="Times New Roman"/>
        <family val="1"/>
      </rPr>
      <t>Doanh thu được xác định tương đối chắc chắn.</t>
    </r>
  </si>
  <si>
    <t>Cổ tức, lợi nhuận được chia được ghi nhận khi Công ty được quyền nhận cổ tức hoặc được quyền nhận lợi nhuận từ việc góp vốn.</t>
  </si>
  <si>
    <r>
      <t>11-</t>
    </r>
    <r>
      <rPr>
        <sz val="7"/>
        <rFont val="Times New Roman"/>
        <family val="1"/>
      </rPr>
      <t xml:space="preserve">    </t>
    </r>
    <r>
      <rPr>
        <b/>
        <sz val="11"/>
        <rFont val="Times New Roman"/>
        <family val="1"/>
      </rPr>
      <t>Nguyên tắc và phương pháp ghi nhận chi phí tài chính</t>
    </r>
  </si>
  <si>
    <t>Các khoản chi phí được ghi nhận vào chi phí tài chính gồm:</t>
  </si>
  <si>
    <r>
      <t>-</t>
    </r>
    <r>
      <rPr>
        <sz val="7"/>
        <rFont val="Times New Roman"/>
        <family val="1"/>
      </rPr>
      <t xml:space="preserve">          </t>
    </r>
    <r>
      <rPr>
        <sz val="11"/>
        <rFont val="Times New Roman"/>
        <family val="1"/>
      </rPr>
      <t xml:space="preserve">Chi phí hoặc các khoản lỗ liên quan đến các hoạt động đầu tư tài chính; </t>
    </r>
  </si>
  <si>
    <r>
      <t>-</t>
    </r>
    <r>
      <rPr>
        <sz val="7"/>
        <rFont val="Times New Roman"/>
        <family val="1"/>
      </rPr>
      <t xml:space="preserve">          </t>
    </r>
    <r>
      <rPr>
        <sz val="11"/>
        <rFont val="Times New Roman"/>
        <family val="1"/>
      </rPr>
      <t>Chi phí lãi  vay và đi vay vốn;</t>
    </r>
  </si>
  <si>
    <r>
      <t>-</t>
    </r>
    <r>
      <rPr>
        <sz val="7"/>
        <rFont val="Times New Roman"/>
        <family val="1"/>
      </rPr>
      <t xml:space="preserve">          </t>
    </r>
    <r>
      <rPr>
        <sz val="11"/>
        <rFont val="Times New Roman"/>
        <family val="1"/>
      </rPr>
      <t>Các khoản lỗ do thay đổi tỷ giá hối đoái của các nghiệp vụ phát sinh liên quan đến ngoại tệ;</t>
    </r>
  </si>
  <si>
    <r>
      <t>-</t>
    </r>
    <r>
      <rPr>
        <sz val="7"/>
        <rFont val="Times New Roman"/>
        <family val="1"/>
      </rPr>
      <t xml:space="preserve">          </t>
    </r>
    <r>
      <rPr>
        <sz val="11"/>
        <rFont val="Times New Roman"/>
        <family val="1"/>
      </rPr>
      <t>Dự phòng giảm giá đầu tư chứng khoán.</t>
    </r>
  </si>
  <si>
    <t>Các khỏan trên được ghi nhận theo tổng số phát sinh trong kỳ, không bù trừ với doanh thu hoạt động tài chính.</t>
  </si>
  <si>
    <r>
      <t>12-</t>
    </r>
    <r>
      <rPr>
        <sz val="7"/>
        <rFont val="Times New Roman"/>
        <family val="1"/>
      </rPr>
      <t xml:space="preserve">    </t>
    </r>
    <r>
      <rPr>
        <b/>
        <sz val="11"/>
        <rFont val="Times New Roman"/>
        <family val="1"/>
      </rPr>
      <t>Nguyên tắc và phương pháp ghi nhận chi phí thuế thu nhập doanh nghiệp hiện hành</t>
    </r>
  </si>
  <si>
    <t>Chi phí thuế thu nhập doanh nghiệp hiện hành được xác định trên cơ sở thu nhập chịu thuế và thuế suất thuế TNDN trong năm hiện hành.</t>
  </si>
  <si>
    <t>Laäp, ngaøy 15 thaùng  10 naêm 2011</t>
  </si>
  <si>
    <t>TAØI SAÛN</t>
  </si>
  <si>
    <t>Maõ soá</t>
  </si>
  <si>
    <t>Thuyeát minh</t>
  </si>
  <si>
    <t>Soá ñaàu naêm</t>
  </si>
  <si>
    <t>I - Tieàn vaø caùc khoaûn töông ñöông tieàn</t>
  </si>
  <si>
    <t>1. Tieàn</t>
  </si>
  <si>
    <t>2. Caùc khoaûn töông ñöông tieàn</t>
  </si>
  <si>
    <t>II - Caùc khoaûn ñaàu tö taøi chính ngaén haïn</t>
  </si>
  <si>
    <t>1. Ñaàu tö ngaén haïn</t>
  </si>
  <si>
    <t xml:space="preserve">1. Khoaûn thu khaùch haøng </t>
  </si>
  <si>
    <t>2. Traû tröôùc cho ngöôøi baùn</t>
  </si>
  <si>
    <t>5. Caùc khoaûn phaûi thu khaùc</t>
  </si>
  <si>
    <t>IV - Haøng toàn kho</t>
  </si>
  <si>
    <t>1. Haøng toàn kho</t>
  </si>
  <si>
    <t>2. Döï phoøng giaûm giaù haøng toàn kho (*)</t>
  </si>
  <si>
    <t>V - Taøi saûn ngaén haïn khaùc</t>
  </si>
  <si>
    <t>1. Chi phí traû tröôùc ngaén haïn</t>
  </si>
  <si>
    <t>B - TAØI SAÛN DAØI HAÏN (200 =210+220+240+250+260)</t>
  </si>
  <si>
    <t>I - Caùc khoaûn phaûi thu daøi haïn</t>
  </si>
  <si>
    <t>1. Phaûi thu daøi haïn cuûa khaùch haøng</t>
  </si>
  <si>
    <t>II - Taøi saûn coá ñònh</t>
  </si>
  <si>
    <t>1. Taøi saûn coá ñònh höõu hình</t>
  </si>
  <si>
    <t xml:space="preserve">     - Nguyeân giaù</t>
  </si>
  <si>
    <t xml:space="preserve">     - Giaù trò hao moøn luõy keá (*)</t>
  </si>
  <si>
    <t>2. Taøi saûn coá ñònh thueâ taøi chính</t>
  </si>
  <si>
    <t>3. Taøi saûn coá ñònh voâ hình</t>
  </si>
  <si>
    <t>4. Chi phí xaây döïng cô baûn dôû dang</t>
  </si>
  <si>
    <t>III - Baát ñoäng saûn ñaàu tö</t>
  </si>
  <si>
    <t>IV - Caùc khoaûn ñaàu tö taøi chính daøi haïn</t>
  </si>
  <si>
    <t>1. Ñaàu tö vaøo coâng ty con</t>
  </si>
  <si>
    <t>2. Ñaàu tö vaøo coâng ty lieân keát, lieân doanh</t>
  </si>
  <si>
    <t>3. Ñaàu tö daøi haïn khaùc</t>
  </si>
  <si>
    <t>V - Taøi saûn daøi  haïn khaùc</t>
  </si>
  <si>
    <t>1. Chi phí traû tröôùc daøi haïn</t>
  </si>
  <si>
    <t>2. Taøi saûn thueá thu nhaäp hoaõn laïi</t>
  </si>
  <si>
    <t>3. Taøi saûn daøi haïn khaùc</t>
  </si>
  <si>
    <t>TOÅNG COÄNG TAØI SAÛN (270 = 100+200)</t>
  </si>
  <si>
    <t>NGUOÀN VOÁN</t>
  </si>
  <si>
    <t>I - Nôï ngaén haïn</t>
  </si>
  <si>
    <t>1. Vay vaø nôï ngaén haïn</t>
  </si>
  <si>
    <t>2. Phaûi traû ngöôøi baùn</t>
  </si>
  <si>
    <t>3. Ngöôøi mua traû tieàn tröôùc</t>
  </si>
  <si>
    <t>4. Thueá vaø caùc khoaûn phaûi noäp Nhaø nöôùc</t>
  </si>
  <si>
    <t>6. Chi phí phaûi traû</t>
  </si>
  <si>
    <t>7. Phaûi traû noäi boä</t>
  </si>
  <si>
    <t>II - Nôï daøi haïn</t>
  </si>
  <si>
    <t>1. Phaûi traû daøi haïn ngöôøi baùn</t>
  </si>
  <si>
    <t>2. Phaûi traû daøi haïn noäi boä</t>
  </si>
  <si>
    <t>3. Phaûi traû daøi haïn khaùc</t>
  </si>
  <si>
    <t>5. Thueá thu nhaäp hoaõn laïi phaûi traû</t>
  </si>
  <si>
    <t>I - Voán chuû sôû höõu</t>
  </si>
  <si>
    <t>1. Voán ñaàu tö cuûa chuû sôû höõu</t>
  </si>
  <si>
    <t>2. Thaëng dö voán coå phaàn</t>
  </si>
  <si>
    <t>II - Nguoàn kinh phí vaø quyõ  khaùc</t>
  </si>
  <si>
    <t xml:space="preserve">    COÂNG TY COÅ PHAÀN DIC SOÁ 4</t>
  </si>
  <si>
    <t>Ñôn vò tính : Ñoàng</t>
  </si>
  <si>
    <t>A-TAØI SAÛN NGAÉN HAÏN (100=110+120+130+140+150)</t>
  </si>
  <si>
    <t>CHÆ TIEÂU</t>
  </si>
  <si>
    <t>1.  Taøi saûn thueâ ngoaøi</t>
  </si>
  <si>
    <t>2. Vaät tö, haøng hoùa nhaän giöõ hoä, nhaän gia coâng</t>
  </si>
  <si>
    <t>4. Nôï khoù ñoøi ñaõ xöû lyù</t>
  </si>
  <si>
    <t>5. Ngoaïi teä caùc loaïi</t>
  </si>
  <si>
    <t>CAÙC CHÆ TIEÂU NGOAØI BAÛNG CAÂN ÑOÁI KEÁ TOAÙN</t>
  </si>
  <si>
    <t>Nguyeãn Tuyeát Hoa</t>
  </si>
  <si>
    <t>Ngöôøi laäp bieåu                                    Keá toaùn tröôûng</t>
  </si>
  <si>
    <t>1. Doanh thu baùn haøng vaø cung caáp dòch vuï</t>
  </si>
  <si>
    <t>4. Giaù voán haøng baùn</t>
  </si>
  <si>
    <t>6. Doanh thu hoaït ñoäng taøi chính</t>
  </si>
  <si>
    <t>7. Chi phí taøi chính</t>
  </si>
  <si>
    <t xml:space="preserve">    - Trong ñoù : Chi phí laõi vay</t>
  </si>
  <si>
    <t>8. Chi phí baùn haøng</t>
  </si>
  <si>
    <t>9. Chi phí quaûn lyù doanh nghieäp</t>
  </si>
  <si>
    <t>11. Thu nhaäp khaùc</t>
  </si>
  <si>
    <t>12. Chi phí khaùc</t>
  </si>
  <si>
    <t>01</t>
  </si>
  <si>
    <t>03</t>
  </si>
  <si>
    <t>4. Phaûi thu theo tieán ñoä keá hoaïch hôïp ñoàng XD</t>
  </si>
  <si>
    <t>8. Phaûi traû theo tieán ñoä keá hoaïch hôïp ñoàng XD</t>
  </si>
  <si>
    <t>I - Löu chuyeån tieàn töø hoaït ñoäng kinh doanh</t>
  </si>
  <si>
    <t>3. Tieàn chi traû cho ngöôøi lao ñoäng</t>
  </si>
  <si>
    <t>4. Tieàn chi traû laõi vay</t>
  </si>
  <si>
    <t>5. Tieàn chi noäp thueá thu nhaäp doanh nghieäp</t>
  </si>
  <si>
    <t>6. Tieàn thu khaùc töø hoaït ñoäng kinh doanh</t>
  </si>
  <si>
    <t>7. Tieàn chi khaùc cho hoaït ñoäng kinh doanh</t>
  </si>
  <si>
    <t>Löu chuyeån tieàn thuaàn töø hoaït ñoäng kinh doanh</t>
  </si>
  <si>
    <t>II - Löu chuyeån tieàn töø hoaït ñoäng ñaàu tö</t>
  </si>
  <si>
    <t>1. Tieàn chi ñeå mua saém, xaây döïng TSCÑ vaø caùc taøi saûn daøi haïn khaùc</t>
  </si>
  <si>
    <t>2. Tieàn thu töø thanh lyù, nhöôïng baùn TSCÑ vaø caùc taøi saûn daøi haïn khaùc</t>
  </si>
  <si>
    <t>3. Tieàn chi cho vay, mua caùc coâng cuï nôï cuûa ñôn vò khaùc</t>
  </si>
  <si>
    <t>1. Tieàn thu töø baùn haøng,cung caáp dòch vuï vaø doanh thu khaùc</t>
  </si>
  <si>
    <t>2. Tieàn chi traû cho ngöôøi cung caáp haøng hoùa vaø dòch vuï</t>
  </si>
  <si>
    <t>5. Tieàn chi ñaàu tö goùp voán vaøo ñôn vò khaùc</t>
  </si>
  <si>
    <t>6. Tieàn thu hoài ñaàu tö goùp voán vaøo ñôn vò khaùc</t>
  </si>
  <si>
    <t>7. Tieàn thu laõi cho vay, coå töùc vaø lôïi nhuaän ñöôïc chia</t>
  </si>
  <si>
    <t>Löu chuyeån tieàn thuaàn töø hoaït ñoäng ñaàu tö</t>
  </si>
  <si>
    <t>III - Löu chuyeån tieàn töø hoaït ñoäng taøi chính</t>
  </si>
  <si>
    <t>2. Tieàn chi traû voán goùp cho caùc chuû sôû höõu, mua laïi coå phieáu cuûa doanh nghieäp ñaõ phaùt haønh</t>
  </si>
  <si>
    <t>3. Tieàn vay ngaén haïn, daøi haïn nhaän ñöôïc</t>
  </si>
  <si>
    <t>4. Tieàn chi traû nôï goác vay</t>
  </si>
  <si>
    <t>5. Tieàn chi traû nôï thueâ taøi chính</t>
  </si>
  <si>
    <t>6. Coå töùc, lôïi nhuaän ñaõ traû cho chuû sôû höõu</t>
  </si>
  <si>
    <t>Löu chuyeån tieàn thuaàn töø hoaït ñoäng taøi chính</t>
  </si>
  <si>
    <t>Tieàn vaø töông ñöông tieàn ñaàu kyø</t>
  </si>
  <si>
    <t>Aûnh höôûng cuûa thay ñoåi tyû giaù hoái ñoaùi quy ñoåi ngoaïi teä</t>
  </si>
  <si>
    <t>02</t>
  </si>
  <si>
    <t>04</t>
  </si>
  <si>
    <t>05</t>
  </si>
  <si>
    <t>06</t>
  </si>
  <si>
    <t>07</t>
  </si>
  <si>
    <t>Naêm tröôùc</t>
  </si>
  <si>
    <t>- Tieàn maët</t>
  </si>
  <si>
    <t>- Tieàn göûi Ngaân haøng</t>
  </si>
  <si>
    <t>- Phaûi thu khaùch haøng</t>
  </si>
  <si>
    <t>- Traû tröôùc cho ngöôøi baùn</t>
  </si>
  <si>
    <t>- Caùc khoaûn phaûi thu khaùc</t>
  </si>
  <si>
    <t>- Nguyeân lieäu, vaät lieäu</t>
  </si>
  <si>
    <t>- Chi phí saûn xuaát kinh doanh dôû dang</t>
  </si>
  <si>
    <t>Khoaûn muïc</t>
  </si>
  <si>
    <t>Nhaø cöûa</t>
  </si>
  <si>
    <t>Maùy moùc thieát bò</t>
  </si>
  <si>
    <t>TSCÑ khaùc</t>
  </si>
  <si>
    <t>Toång coäng</t>
  </si>
  <si>
    <t>Nguyeân giaù TSCÑ höõu hình</t>
  </si>
  <si>
    <t>-Ñaàu tö XDCB</t>
  </si>
  <si>
    <t>- Giaûm khaùc</t>
  </si>
  <si>
    <t>Giaù trò coøn laïi</t>
  </si>
  <si>
    <t>- Phaûi traû ngöôøi baùn</t>
  </si>
  <si>
    <t>- Chi phí phaûi traû</t>
  </si>
  <si>
    <t>- Quyõ döï phoøng trôï caáp maát vieäc laøm</t>
  </si>
  <si>
    <t>- Kinh phí coâng ñoaøn</t>
  </si>
  <si>
    <t>- Caùc khoaûn phaûi traû, phaûi noäp khaùc</t>
  </si>
  <si>
    <t>Chæ tieâu</t>
  </si>
  <si>
    <t>Voán goùp</t>
  </si>
  <si>
    <t>Thaëng dö voán coå phaàn</t>
  </si>
  <si>
    <t>Coå phieáu ngaân quyõ</t>
  </si>
  <si>
    <t>Cheânh leäch ñaùnh giaù laïi TS</t>
  </si>
  <si>
    <t>Quyõ ñaàu tö phaùt trieån</t>
  </si>
  <si>
    <t>Quyõ döï phoøng taøi chính</t>
  </si>
  <si>
    <t>Quyõ khaùc thuoäc voán chuû sôû höõu</t>
  </si>
  <si>
    <t>Ngöôøi laäp bieåu                            Keá toaùn tröôûng</t>
  </si>
  <si>
    <t>- Baûo hieåm xaõ hoäi, BHYT</t>
  </si>
  <si>
    <t>4.Tieàn thu hoài cho vay,baùn laïi caùc coâng cuï nôï cuûa ñ.vò khaùc</t>
  </si>
  <si>
    <t>1. Tieàn thu töø phaùt haønh coå phieáu, nhaän voán goùp cuûa C SH</t>
  </si>
  <si>
    <t>P.tieän vaän taûi t.daãn</t>
  </si>
  <si>
    <t>TBduïng cuï quaûn lyù</t>
  </si>
  <si>
    <t>Naêm nay</t>
  </si>
  <si>
    <t>Maãu soá  B 01 a - DN</t>
  </si>
  <si>
    <t xml:space="preserve">(Ban haønh theo QÑ soá 15/2006/QÑ-BTC </t>
  </si>
  <si>
    <t>ngaøy 20/3/2006 cuûa Boä tröôûng BTC)</t>
  </si>
  <si>
    <t>Soá cuoái quyù</t>
  </si>
  <si>
    <t>2. Döï phoøng giaûm giaù ñaàu tö  ngaén haïn (*)</t>
  </si>
  <si>
    <t>III - Caùc khoaûn phaûi thu ngaén haïn</t>
  </si>
  <si>
    <t>3. Phaûi thu noäi boä ngaén haïn</t>
  </si>
  <si>
    <t>6. Döï phoøng phaûi thu ngaén haïn khoù ñoøi (*)</t>
  </si>
  <si>
    <t>2. Thueá GTGT ñöôïc khaáu tröø</t>
  </si>
  <si>
    <t>3. Thueá vaø caùc khoûan khaùc phaûi thu Nhaø nöôùc</t>
  </si>
  <si>
    <t>5. Taøi saûn ngaén haïn khaùc</t>
  </si>
  <si>
    <t>2. Voán kinh doanh ôû ñôn vò tröïc thuoäc</t>
  </si>
  <si>
    <t xml:space="preserve">3. Phaûi thu daøi haïn noäi boä </t>
  </si>
  <si>
    <t>4. Phaûi thu daøi haïn khaùc</t>
  </si>
  <si>
    <t>5. Döï phoøng phaûi thu daøi haïn khoù ñoøi (*)</t>
  </si>
  <si>
    <t>4. Döï phoøng giaûm giaù ñaàu tö taøi chính d.haïn (*)</t>
  </si>
  <si>
    <t>A - NÔÏ PHAÛI TRAÛ (300 = 310+330)</t>
  </si>
  <si>
    <t>5. Phaûi traû ngöôøi lao ñoäng</t>
  </si>
  <si>
    <t>10. Döï phoøng phaûi traû ngaén haïn</t>
  </si>
  <si>
    <t>4. Vay vaø nôï daøi haïn</t>
  </si>
  <si>
    <t>6. Döï phoøng trôï caáp maát vieäc laøm</t>
  </si>
  <si>
    <t>7. Döï phoøng phaûi traû daøi haïn</t>
  </si>
  <si>
    <t>B - VOÁN CHUÛ SÔÛ HÖÕU (400 = 410+430)</t>
  </si>
  <si>
    <t>9. Caùc khoaûn phaûi traû, phaûi noäp ngaén haïn khaùc</t>
  </si>
  <si>
    <t>3. Voán khaùc cuûa chuû sôû höõu</t>
  </si>
  <si>
    <t>4. Coå phieáu quyõ (*)</t>
  </si>
  <si>
    <t>5. Cheânh leäch ñaùnh giaù laïi taøi saûn</t>
  </si>
  <si>
    <t>6. Cheânh leäch tyû giaù hoái ñoaùi</t>
  </si>
  <si>
    <t>7. Quyõ ñaàu tö phaùt trieån</t>
  </si>
  <si>
    <t>8. Quyõ döï phoøng taøi chính</t>
  </si>
  <si>
    <t>10. Lôïi nhuaän sau thueá chöa phaân phoái</t>
  </si>
  <si>
    <t>11. Nguoàn voán ñaàu tö XDCB</t>
  </si>
  <si>
    <t>V.01</t>
  </si>
  <si>
    <t>V.02</t>
  </si>
  <si>
    <t>V.03</t>
  </si>
  <si>
    <t>V.04</t>
  </si>
  <si>
    <t>V.05</t>
  </si>
  <si>
    <t>V.06</t>
  </si>
  <si>
    <t>V.07</t>
  </si>
  <si>
    <t>V.08</t>
  </si>
  <si>
    <t>V.09</t>
  </si>
  <si>
    <t>V.10</t>
  </si>
  <si>
    <t>V.11</t>
  </si>
  <si>
    <t>V.12</t>
  </si>
  <si>
    <t>V.13</t>
  </si>
  <si>
    <t>V.14</t>
  </si>
  <si>
    <t>V.21</t>
  </si>
  <si>
    <t>V.15</t>
  </si>
  <si>
    <t>V.16</t>
  </si>
  <si>
    <t>V.17</t>
  </si>
  <si>
    <t>V.18</t>
  </si>
  <si>
    <t>V.19</t>
  </si>
  <si>
    <t>V.20</t>
  </si>
  <si>
    <t>V.22</t>
  </si>
  <si>
    <t>9. Quyõ khaùc thuoäc voán chuû  sôû höõu</t>
  </si>
  <si>
    <t>TOÅNG COÄNG NGUOÀN VOÁN (440 = 300+400)</t>
  </si>
  <si>
    <t>V.23</t>
  </si>
  <si>
    <t>3. Haøng hoùa nhaän baùn hoä,  nhaän kyù göûi, kyù cöôïc</t>
  </si>
  <si>
    <t xml:space="preserve">6. Döï toaùn chi söï nghieäp, döï aùn </t>
  </si>
  <si>
    <t>Luõy keá töø ñaàu naêm ñeán cuoái quyù naøy</t>
  </si>
  <si>
    <t>BAÙO CAÙO KEÁT QUAÛ HOAÏT ÑOÄNG KINH DOANH GIÖÕA NIEÂN ÑOÄ</t>
  </si>
  <si>
    <t>Maãu soá  B 02 a - DN</t>
  </si>
  <si>
    <t>Ban haønh theo QÑ soá 15/2006/QÑ-BTC</t>
  </si>
  <si>
    <t>2. Caùc khoaûn giaûm tröø doanh thu</t>
  </si>
  <si>
    <t>15. Chi phí thueá TNDN hieän haønh</t>
  </si>
  <si>
    <t>16. Chi phí thueá TNDN hoaõn laïi</t>
  </si>
  <si>
    <t>17. Lôïi nhuaän sau thueá thu nhaäp doanh nghieäp (60 = 50 - 51 - 52)</t>
  </si>
  <si>
    <t>18. Laõi cô baûn treân coå phieáu</t>
  </si>
  <si>
    <t>VI.25</t>
  </si>
  <si>
    <t>VI.27</t>
  </si>
  <si>
    <t>VI.26</t>
  </si>
  <si>
    <t>VI.28</t>
  </si>
  <si>
    <t>VI.30</t>
  </si>
  <si>
    <t>5. Lôïi nhuaän goäp veà baùn haøng vaø cung caáp dòch vuï  ( 20 = 10 -11 )</t>
  </si>
  <si>
    <t>10. Lôïi nhuaän thuaàn töø hoaït ñoäng kinh doanh { 30 = 20 + (21 - 22) - (24 + 25) }</t>
  </si>
  <si>
    <t xml:space="preserve">13. Lôïi nhuaän khaùc (40 = 31- 32 </t>
  </si>
  <si>
    <t>14. Toång lôïi nhuaän keá toaùn tröôùc thueá   (50 = 30+40)</t>
  </si>
  <si>
    <t xml:space="preserve">   ngaøy 20/3/2006 cuûa Boä tröôûng BTC</t>
  </si>
  <si>
    <t>Maãu soá  B 03a - DN</t>
  </si>
  <si>
    <t xml:space="preserve">Ban haønh theo QÑ soá 15/2006/QÑ-BTC  </t>
  </si>
  <si>
    <t>Ngaøy 20/3/2006 cuûa Boä tröôûng BTC</t>
  </si>
  <si>
    <t>Löu chuyeån tieàn thuaàn trong kyø ( 50= 20 + 30 + 40 )</t>
  </si>
  <si>
    <t>Tieàn vaø töông ñöông tieàn cuoái kyø (70= 50+60+61)</t>
  </si>
  <si>
    <t>VII.34</t>
  </si>
  <si>
    <t xml:space="preserve">VI - Caùc söï kieän hoaëc giao dòch troïng yeáu trong kyø keá toaùn giöõa nieân ñoä </t>
  </si>
  <si>
    <t>1. Tieàn vaø caùc khoaûn töông ñöông tieàn</t>
  </si>
  <si>
    <t>- Mua trong kyø</t>
  </si>
  <si>
    <t>Soá dö cuoái kyø</t>
  </si>
  <si>
    <t>Soá dö ñaàu kyø</t>
  </si>
  <si>
    <t>K.hao trong kyø</t>
  </si>
  <si>
    <t>Taïi ngaøy ñaàu kyø</t>
  </si>
  <si>
    <t>Taïi ngaøy cuoái kyø</t>
  </si>
  <si>
    <t>Laõi trong kyø</t>
  </si>
  <si>
    <t>Leâ Ñình Thaéng</t>
  </si>
  <si>
    <t>3. Doanh thu thuaàn veà baùn haøng vaø c. caáp dòch vuï  ( 10 = 01 - 02 )</t>
  </si>
  <si>
    <t>Soá dö ñaàu quyù nay</t>
  </si>
  <si>
    <t>- Thanh lyù.</t>
  </si>
  <si>
    <t>Loã trong kyø</t>
  </si>
  <si>
    <t xml:space="preserve">            Nguyeãn Tuyeát Hoa</t>
  </si>
  <si>
    <t xml:space="preserve">                                  Leâ Ñình Thaéng</t>
  </si>
  <si>
    <t xml:space="preserve"> - Ngaân haøng ñaàu tö phaùt trieån BR-VT :</t>
  </si>
  <si>
    <t xml:space="preserve"> - Thueá GTGT :</t>
  </si>
  <si>
    <t xml:space="preserve"> - Thueá thu nhaäp caù nhaân :</t>
  </si>
  <si>
    <t>Lôïi nhuaän chöa phaân phoái</t>
  </si>
  <si>
    <t xml:space="preserve">G.trò hao moøn </t>
  </si>
  <si>
    <t>- Khaùch haøng öùng tröôùc tieàn mua cöûa uPVC</t>
  </si>
  <si>
    <t xml:space="preserve"> - Khaùch haøng öùng tröôùc tieàn xaây laép</t>
  </si>
  <si>
    <t xml:space="preserve"> - Thueá thu nhaäp doanh nghieäp</t>
  </si>
  <si>
    <t xml:space="preserve"> - Döï aùn khu nhaø ôû Long ñieàn :</t>
  </si>
  <si>
    <t>10. Chi phí traû tröôùc daøi haïn</t>
  </si>
  <si>
    <t>11. Vay ngaén haïn</t>
  </si>
  <si>
    <t>12. Phaûi traû ngöôøi baùn vaø ngöôøi mua traû tieàn tröôùc</t>
  </si>
  <si>
    <t>13. Thueá vaø caùc khoaûn phaûi noäp Nhaø nöôùc</t>
  </si>
  <si>
    <t>14. Chi phí phaûi traû</t>
  </si>
  <si>
    <t>15. Caùc khoaûn phaûi traû, phaûi noäp khaùc</t>
  </si>
  <si>
    <t>17. Baûng ñoái chieáu bieán ñoäng cuûa Voán chuû sôû höõu</t>
  </si>
  <si>
    <t xml:space="preserve"> - Đầu tư cổ phiều (20.000 CP của DIC Minh hưng) :</t>
  </si>
  <si>
    <t>8. Ñaàu tö daøi haïn :</t>
  </si>
  <si>
    <t xml:space="preserve"> - Coâng cuï duïng cuï phaân boå nhieàu kyø :</t>
  </si>
  <si>
    <t>16. Vay daøi haïn:</t>
  </si>
  <si>
    <t>Taêng  trong kyø</t>
  </si>
  <si>
    <t>Giaûm  trong kyø</t>
  </si>
  <si>
    <t>- Tiền gửi tiết kiệm</t>
  </si>
  <si>
    <t xml:space="preserve"> - Phaûi thu noäi boä </t>
  </si>
  <si>
    <t>- Haøng hoaù baát ñoäng saûn (Mỏ caùt ấp oâng Trịnh)</t>
  </si>
  <si>
    <t>9. Xaây döïng cô baûn (Cuïm coâng nghieäp Tam phöôùc) :</t>
  </si>
  <si>
    <t>2. Ñaàu tö taøi chính ngaén haïn</t>
  </si>
  <si>
    <t xml:space="preserve"> - Ñaàu tö coå phieáu :</t>
  </si>
  <si>
    <t xml:space="preserve"> - Döï phoøng giaûm giaù ñaàu tö coå phieáu</t>
  </si>
  <si>
    <t>3. Caùc khoaûn phaûi thu ngaén haïn</t>
  </si>
  <si>
    <t>4. Haøng toàn kho</t>
  </si>
  <si>
    <t>5. Chi phí chôø keát chuyeån :</t>
  </si>
  <si>
    <t>6. Taêng, giaûm taøi saûn coá ñònh höõu hình</t>
  </si>
  <si>
    <t>7. Nguyeân giaù taøi saûn coá ñònh voâ hình (Ñaát truï sôû Coâng ty) :</t>
  </si>
  <si>
    <t>Ñòa chæ : Soá 4, ñöôøng 6, Khu ñoâ thò Chí linh,TP Vuõng taøu</t>
  </si>
  <si>
    <t>Toång giaùm ñoác</t>
  </si>
  <si>
    <t>11. Quyõ khen thöôûng, phuùc lôïi</t>
  </si>
  <si>
    <t>1. Nguoàn kinh phí</t>
  </si>
  <si>
    <t>2. Nguoàn kinh phí  ñaõ hình thaønh TSCÑ</t>
  </si>
  <si>
    <t>8. Doanh thu chöa thöïc hieän</t>
  </si>
  <si>
    <t>9. Quyõ phaùt trieån khoa hoïc coâng ngheä</t>
  </si>
  <si>
    <t>18. Caùc thoâng tin khaùc :</t>
  </si>
  <si>
    <t xml:space="preserve">BẢNG CÂN ĐỐI KẾ TOÁN </t>
  </si>
  <si>
    <t>Tại ngày 31 tháng 12 năm 2010</t>
  </si>
  <si>
    <t>ĐVT: VNĐ</t>
  </si>
  <si>
    <t>TÀI SẢN</t>
  </si>
  <si>
    <t>Mã</t>
  </si>
  <si>
    <t>Thuyết minh</t>
  </si>
  <si>
    <t xml:space="preserve">A - TÀI SẢN NGẮN HẠN </t>
  </si>
  <si>
    <t>I. Tiền và các khoản tương đương tiền</t>
  </si>
  <si>
    <t xml:space="preserve"> 1.Tiền </t>
  </si>
  <si>
    <t xml:space="preserve"> 2. Các khoản tương đương tiền</t>
  </si>
  <si>
    <t>II. Các khoản đầu tư tài chính ngắn hạn</t>
  </si>
  <si>
    <t xml:space="preserve"> 1. Đầu tư ngắn hạn</t>
  </si>
  <si>
    <t xml:space="preserve"> 2. Dự phòng giảm giá chứng khoán ngắn hạn (*)</t>
  </si>
  <si>
    <t>III. Các khoản phải thu</t>
  </si>
  <si>
    <t xml:space="preserve"> 1. Phải thu khách hàng </t>
  </si>
  <si>
    <t xml:space="preserve"> 2. Trả trước cho người bán</t>
  </si>
  <si>
    <t xml:space="preserve"> 3. Phải thu nội bộ</t>
  </si>
  <si>
    <t xml:space="preserve"> 4. Phải thu theo tiến độ kế hoạch hợp đồng XD</t>
  </si>
  <si>
    <t xml:space="preserve"> 5. Các khoản phải thu khác</t>
  </si>
  <si>
    <t xml:space="preserve"> 6. Dự phòng các khoản phải thu khó đòi (*)</t>
  </si>
  <si>
    <t>IV. Hàng tồn kho</t>
  </si>
  <si>
    <t xml:space="preserve"> 1. Hàng tồn kho</t>
  </si>
  <si>
    <t xml:space="preserve"> 2. Dự phòng giảm giá hàng tồn kho (*)</t>
  </si>
  <si>
    <t>V. Tài sản ngắn hạn khác</t>
  </si>
  <si>
    <t xml:space="preserve"> 1. Chi phí trả trước ngắn hạn </t>
  </si>
  <si>
    <t xml:space="preserve"> 2. Thuế GTGT được khấu trừ</t>
  </si>
  <si>
    <t xml:space="preserve"> 3. Thuế và các khoản khác phải thu Nhà nước</t>
  </si>
  <si>
    <t xml:space="preserve"> 4. Tài sản ngắn hạn khác</t>
  </si>
  <si>
    <t>B - TÀI SẢN DÀI HẠN</t>
  </si>
  <si>
    <t xml:space="preserve">I- Các khoản phải thu dài hạn </t>
  </si>
  <si>
    <t xml:space="preserve"> 1. Phải thu dài hạn của khách hàng</t>
  </si>
  <si>
    <t xml:space="preserve"> 2. Vốn kinh doanh ở đơn vị trực thuộc</t>
  </si>
  <si>
    <t xml:space="preserve"> 3. Phải thu nội bộ dài hạn</t>
  </si>
  <si>
    <t xml:space="preserve"> 4. Phải thu dài hạn khác</t>
  </si>
  <si>
    <t xml:space="preserve"> 5. Dự phòng phải thu dài hạn khó đòi (*)</t>
  </si>
  <si>
    <t>II. Tài sản cố định</t>
  </si>
  <si>
    <t xml:space="preserve"> 1. Tài sản cố định hữu hình</t>
  </si>
  <si>
    <t>- Nguyên giá</t>
  </si>
  <si>
    <t>- Giá trị hao mòn luỹ kế (*)</t>
  </si>
  <si>
    <t xml:space="preserve"> 2. Tài sản cố định thuê tài chính</t>
  </si>
  <si>
    <t xml:space="preserve"> 3. Tài sản cố định vô hình</t>
  </si>
  <si>
    <t xml:space="preserve"> 4. Chi phí xây dựng cơ bản</t>
  </si>
  <si>
    <t>III. Bất động sản đầu tư</t>
  </si>
  <si>
    <t>IV. Các khoản đầu tư tài chính dài hạn</t>
  </si>
  <si>
    <t xml:space="preserve"> 1. Đầu tư vào công ty con </t>
  </si>
  <si>
    <t xml:space="preserve"> 2. Đầu tư vào công ty liên kết, liên doanh</t>
  </si>
  <si>
    <t xml:space="preserve"> 3. Đầu tư dài hạn khác</t>
  </si>
  <si>
    <t xml:space="preserve"> 4. Dự phòng giảm giá chứng khoán dài hạn (*)</t>
  </si>
  <si>
    <t>V. Tài sản dài hạn khác</t>
  </si>
  <si>
    <t xml:space="preserve"> 1. Chi phí trả trước dài hạn</t>
  </si>
  <si>
    <t xml:space="preserve"> 2. Tài sản thuế thu nhập hoãn lại</t>
  </si>
  <si>
    <t xml:space="preserve"> 3. Tài sản dài hạn khác</t>
  </si>
  <si>
    <t>TỔNG CỘNG TÀI SẢN (270 = 100 + 200)</t>
  </si>
  <si>
    <t>A - NỢ PHẢI TRẢ (300 = 310 + 330)</t>
  </si>
  <si>
    <t>I. Nợ ngắn hạn</t>
  </si>
  <si>
    <t xml:space="preserve"> 1. Vay và nợ ngắn hạn</t>
  </si>
  <si>
    <t xml:space="preserve"> 2. Phải trả người bán </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</si>
  <si>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</si>
  <si>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</si>
  <si>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</si>
  <si>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</si>
  <si>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</si>
  <si>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XD</t>
  </si>
  <si>
    <t xml:space="preserve"> 9. Các khoản phải trả, phải nộp ngắn hạn khác</t>
  </si>
  <si>
    <t>10. Dự phòng phải trả ngắn hạn</t>
  </si>
  <si>
    <t>11, Quỹ khen thưởng, phúc lợi.</t>
  </si>
  <si>
    <t>323</t>
  </si>
  <si>
    <t>II. Nợ dài hạn</t>
  </si>
  <si>
    <t xml:space="preserve"> 1. Phải trả dài hạn người bán </t>
  </si>
  <si>
    <t xml:space="preserve"> 2. Phải trả dài hạn nội bộ</t>
  </si>
  <si>
    <t xml:space="preserve"> 3. Phải trả dài hạn khác</t>
  </si>
  <si>
    <t xml:space="preserve"> 4. Vay và nợ dài hạn</t>
  </si>
  <si>
    <t xml:space="preserve"> 5. Thuế thu nhập hoãn lại phải trả </t>
  </si>
  <si>
    <t xml:space="preserve"> 6. Dự phòng trợ cấp mất việc làm</t>
  </si>
  <si>
    <t xml:space="preserve"> 7. Dự phòng phải trả dài hạn</t>
  </si>
  <si>
    <t>8. Doanh thu chưa thực hiện</t>
  </si>
  <si>
    <t>338</t>
  </si>
  <si>
    <t>9. Quỹ phát triển khoa học công nghệ.</t>
  </si>
  <si>
    <t>339</t>
  </si>
  <si>
    <t>B - VỐN CHỦ SỞ HỮU (400 = 410 + 430)</t>
  </si>
  <si>
    <t>I. Vốn chủ sở hữu</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</si>
  <si>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</si>
  <si>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</si>
  <si>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</si>
  <si>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</si>
  <si>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</si>
  <si>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</si>
  <si>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 </t>
  </si>
  <si>
    <t xml:space="preserve"> 8. Quỹ dự phòng tài chính</t>
  </si>
  <si>
    <t xml:space="preserve"> 9. Quỹ khác thuộc vốn chủ sở hữu</t>
  </si>
  <si>
    <t>10. Lợi nhuận sau thuế chưa phân phối</t>
  </si>
  <si>
    <t>11. Nguồn vốn đầu tư XDCB</t>
  </si>
  <si>
    <t>II. Nguồn kinh phí và quỹ khác</t>
  </si>
  <si>
    <t>430</t>
  </si>
  <si>
    <t xml:space="preserve"> 1. Nguồn kinh phí </t>
  </si>
  <si>
    <t>432</t>
  </si>
  <si>
    <t xml:space="preserve"> 2. Nguồn kinh phí đã hình thành TSCĐ</t>
  </si>
  <si>
    <t>433</t>
  </si>
  <si>
    <t>TỔNG CỘNG NGUỒN VỐN (440 = 300 + 400)</t>
  </si>
  <si>
    <t>440</t>
  </si>
  <si>
    <t>CÁC CHỈ TIÊU NGOÀI BẢNG CÂN ĐỐI KẾ TOÁN</t>
  </si>
  <si>
    <t>CHỈ TIÊU</t>
  </si>
  <si>
    <t>Mã Số</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</si>
  <si>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</si>
  <si>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</si>
  <si>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</si>
  <si>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</si>
  <si>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</si>
  <si>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</si>
  <si>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r>
      <t xml:space="preserve">Lập, </t>
    </r>
    <r>
      <rPr>
        <i/>
        <sz val="11"/>
        <color indexed="8"/>
        <rFont val="Times New Roman"/>
        <family val="1"/>
      </rPr>
      <t>ngày …… tháng …… năm 2011</t>
    </r>
  </si>
  <si>
    <t>Người lập biểu</t>
  </si>
  <si>
    <t>Kế toán trưởng</t>
  </si>
  <si>
    <t>Tổng Giám đốc</t>
  </si>
  <si>
    <t>Ph¶i thu kh¸ch hµng (cöa uPVC)</t>
  </si>
  <si>
    <t>1312</t>
  </si>
  <si>
    <t>Ph¶i thu kh¸ch hµng (dù ¸n Gß c¸t)</t>
  </si>
  <si>
    <t>1313</t>
  </si>
  <si>
    <t>ThuÕ GTGT ®­îc khÊu trõ cña H.ho¸ D.vô</t>
  </si>
  <si>
    <t>1331</t>
  </si>
  <si>
    <t>T¹m øng gi¸ trÞ khèi l­îng x©y l¾p</t>
  </si>
  <si>
    <t>1362</t>
  </si>
  <si>
    <t>Ph¶i thu kh¸c</t>
  </si>
  <si>
    <t>1388</t>
  </si>
  <si>
    <t>T¹m øng l­¬ng vµ phô cÊp theo l­¬ng</t>
  </si>
  <si>
    <t>1411</t>
  </si>
  <si>
    <t>T¹m øng mua vËt t­, hµng ho¸</t>
  </si>
  <si>
    <t>1412</t>
  </si>
  <si>
    <t>T¹m øng chi phÝ giao kho¸n néi bé</t>
  </si>
  <si>
    <t>1413</t>
  </si>
  <si>
    <t>T¹m øng kh¸c</t>
  </si>
  <si>
    <t>1418</t>
  </si>
  <si>
    <t>ThÕ chÊp, ký c­îc, ký quü ng¾n h¹n</t>
  </si>
  <si>
    <t>144</t>
  </si>
  <si>
    <t>Gi¸ mua hµng ho¸</t>
  </si>
  <si>
    <t>1561</t>
  </si>
  <si>
    <t>Hµng hãa BÊt ®éng s¶n</t>
  </si>
  <si>
    <t>1567</t>
  </si>
  <si>
    <t>Ph­¬ng tiÖn vËn t¶I, truyÒn dÉn</t>
  </si>
  <si>
    <t>2114</t>
  </si>
  <si>
    <t>Chi phÝ tr¶ tr­íc dµi h¹n</t>
  </si>
  <si>
    <t>242</t>
  </si>
  <si>
    <t>Ph¶i tr¶ cho ng­êi b¸n</t>
  </si>
  <si>
    <t>3311</t>
  </si>
  <si>
    <t>ThuÕ gi¸ trÞ gia t¨ng ph¶i nép</t>
  </si>
  <si>
    <t>3331</t>
  </si>
  <si>
    <t>ThuÕ thu nhËp c¸ nh©n</t>
  </si>
  <si>
    <t>3335</t>
  </si>
  <si>
    <t>Ph¶i tr¶ c«ng nh©n viªn</t>
  </si>
  <si>
    <t>3341</t>
  </si>
  <si>
    <t>Ph¶i tr¶ lao ®éng thuª ngoµi</t>
  </si>
  <si>
    <t>3342</t>
  </si>
  <si>
    <t>Kinh phÝ c«ng ®oµn</t>
  </si>
  <si>
    <t>3382</t>
  </si>
  <si>
    <t>Ph¶i tr¶, ph¶i nép kh¸c</t>
  </si>
  <si>
    <t>3388</t>
  </si>
  <si>
    <t>Quü dù phßng trî cÊp mÊt viÖc lµm</t>
  </si>
  <si>
    <t>351</t>
  </si>
  <si>
    <t>Qòy khen th­ëng, phóc lîi</t>
  </si>
  <si>
    <t>353</t>
  </si>
  <si>
    <t>Doanh thu trî cÊp gi¸</t>
  </si>
  <si>
    <t>5114</t>
  </si>
  <si>
    <t>Chi phÝ nguyªn liÖu, vËt liÖu trùc tiÕp</t>
  </si>
  <si>
    <t>621</t>
  </si>
  <si>
    <t>Chi phÝ c«ng nh©n trùc tiÕp</t>
  </si>
  <si>
    <t>622</t>
  </si>
  <si>
    <t>Chi phÝ b»ng tiÒn kh¸c</t>
  </si>
  <si>
    <t>6278</t>
  </si>
  <si>
    <t>Chi phÝ b¶o hµnh</t>
  </si>
  <si>
    <t>6415</t>
  </si>
  <si>
    <t>Chi phÝ b»ng tiªn kh¸c</t>
  </si>
  <si>
    <t>6418</t>
  </si>
  <si>
    <t>6428</t>
  </si>
  <si>
    <t>Ph¶i thu cña kh¸ch hµng (X©y l¾p)</t>
  </si>
  <si>
    <t>1311</t>
  </si>
  <si>
    <t>Ph¶i thu néi bé kh¸c</t>
  </si>
  <si>
    <t>1368</t>
  </si>
  <si>
    <t>§Çu t­ dµi h¹n kh¸c</t>
  </si>
  <si>
    <t>228</t>
  </si>
  <si>
    <t>Vay ng¾n h¹n</t>
  </si>
  <si>
    <t>311</t>
  </si>
  <si>
    <t>B¶o hiÓm x· héi, BH Y tÕ</t>
  </si>
  <si>
    <t>3383</t>
  </si>
  <si>
    <t>B¶o hiÓm thÊt nghiÖp</t>
  </si>
  <si>
    <t>3389</t>
  </si>
  <si>
    <t>Doanh thu ho¹t ®éng tµi chÝnh</t>
  </si>
  <si>
    <t>515</t>
  </si>
  <si>
    <t>Chi phÝ tµi chÝnh</t>
  </si>
  <si>
    <t>635</t>
  </si>
  <si>
    <t>Chi phÝ kh¸c</t>
  </si>
  <si>
    <t>811</t>
  </si>
  <si>
    <t>TiÒn mÆt - TiÒn ViÖt nam</t>
  </si>
  <si>
    <t>1111</t>
  </si>
  <si>
    <t>TiÒn göi Ng©n hµng</t>
  </si>
  <si>
    <t>112</t>
  </si>
  <si>
    <t>TiÒn göi cã kú h¹n</t>
  </si>
  <si>
    <t>1281</t>
  </si>
  <si>
    <t>TiÒn göi Ng©n hµng - TiÒn ViÖt nam</t>
  </si>
  <si>
    <t>1121</t>
  </si>
  <si>
    <t>Coå phieáu</t>
  </si>
  <si>
    <t>Soá löôïng</t>
  </si>
  <si>
    <t>Giaù trò ñaàu tö</t>
  </si>
  <si>
    <t>ÑAÀu kyø</t>
  </si>
  <si>
    <t>Cuoái kyø</t>
  </si>
  <si>
    <t>DIG</t>
  </si>
  <si>
    <t>KBC</t>
  </si>
  <si>
    <t>ACB</t>
  </si>
  <si>
    <t>ITA</t>
  </si>
  <si>
    <t>VIS</t>
  </si>
  <si>
    <t>VPH</t>
  </si>
  <si>
    <t>TDH</t>
  </si>
  <si>
    <t>L10</t>
  </si>
  <si>
    <t>Toång</t>
  </si>
  <si>
    <t>- Haøng mua ñang ñi ñöôøng</t>
  </si>
  <si>
    <t xml:space="preserve"> - Döï aùn khu nhaø ôû ñöôøng 3/2 TP Vuõng taøu </t>
  </si>
  <si>
    <t>- Baûo hieåm thaát nghieäp</t>
  </si>
  <si>
    <t>n 1311</t>
  </si>
  <si>
    <t>c 1412</t>
  </si>
  <si>
    <t>c 1411</t>
  </si>
  <si>
    <t>c 635</t>
  </si>
  <si>
    <t>n 711</t>
  </si>
  <si>
    <t>c 1418</t>
  </si>
  <si>
    <t>c 2115</t>
  </si>
  <si>
    <t>n 515</t>
  </si>
  <si>
    <t>c 419</t>
  </si>
  <si>
    <t>n 1312</t>
  </si>
  <si>
    <t>n 1412</t>
  </si>
  <si>
    <t>n 1411</t>
  </si>
  <si>
    <t>v.hoa l.vay</t>
  </si>
  <si>
    <t>n 1368</t>
  </si>
  <si>
    <t>n 1418</t>
  </si>
  <si>
    <t>c 2412</t>
  </si>
  <si>
    <t>n 1388</t>
  </si>
  <si>
    <t>c 3388</t>
  </si>
  <si>
    <t>c 1312</t>
  </si>
  <si>
    <t>c 242</t>
  </si>
  <si>
    <t>c 3335</t>
  </si>
  <si>
    <t>c 144</t>
  </si>
  <si>
    <t>mua TS 3311</t>
  </si>
  <si>
    <t>n 1313</t>
  </si>
  <si>
    <t>c 3311</t>
  </si>
  <si>
    <t>c 3341</t>
  </si>
  <si>
    <t>n 1331</t>
  </si>
  <si>
    <t>XDCB 3311</t>
  </si>
  <si>
    <t>c 1313</t>
  </si>
  <si>
    <t>n 3311</t>
  </si>
  <si>
    <t>c 3342</t>
  </si>
  <si>
    <t>c 6418</t>
  </si>
  <si>
    <t>c 621</t>
  </si>
  <si>
    <t>c 3382</t>
  </si>
  <si>
    <t>c 1331</t>
  </si>
  <si>
    <t>c 6278</t>
  </si>
  <si>
    <t>c 3383</t>
  </si>
  <si>
    <t>n 3388</t>
  </si>
  <si>
    <t>c 1388</t>
  </si>
  <si>
    <t>c 6415</t>
  </si>
  <si>
    <t>c 351</t>
  </si>
  <si>
    <t>c 6428</t>
  </si>
  <si>
    <t>c 353</t>
  </si>
  <si>
    <t>n 3331</t>
  </si>
  <si>
    <t>c 1413</t>
  </si>
  <si>
    <t>c 622</t>
  </si>
  <si>
    <t>c 6411</t>
  </si>
  <si>
    <t>c 6278 - von hoa</t>
  </si>
  <si>
    <t>c 1368</t>
  </si>
  <si>
    <t>c 1362</t>
  </si>
  <si>
    <t>c 811</t>
  </si>
  <si>
    <t>c 3331</t>
  </si>
  <si>
    <t>c 3338</t>
  </si>
  <si>
    <t>c 3352</t>
  </si>
  <si>
    <t>c 3389</t>
  </si>
  <si>
    <t>c 6238</t>
  </si>
  <si>
    <t>c 6421</t>
  </si>
  <si>
    <t xml:space="preserve">                                                                 Nguyeãn Tuyeát Hoa</t>
  </si>
  <si>
    <t>c 1561</t>
  </si>
  <si>
    <t>c 1567</t>
  </si>
  <si>
    <t>c 2114</t>
  </si>
  <si>
    <t>n 5114</t>
  </si>
  <si>
    <t>n 144</t>
  </si>
  <si>
    <t>mua TSCD</t>
  </si>
  <si>
    <t>Quyù III - Naêm 2011</t>
  </si>
  <si>
    <t>Quùy III  - Naêm 2011</t>
  </si>
  <si>
    <t>Taïi ngaøy   30    thaùng  9  naêm   2011</t>
  </si>
  <si>
    <t>Laäp, ngaøy 15  thaùng 10  naêm 2011</t>
  </si>
  <si>
    <t>Laäp, ngaøy 15  thaùng 10 naêm 2011</t>
  </si>
  <si>
    <t>Quyù III</t>
  </si>
  <si>
    <t>Laäp, ngaøy 15 thaùng 10 naêm 2011</t>
  </si>
  <si>
    <r>
      <rPr>
        <b/>
        <i/>
        <sz val="12"/>
        <rFont val="Times New Roman"/>
        <family val="1"/>
      </rPr>
      <t>Nguyễn Chí Thiện</t>
    </r>
    <r>
      <rPr>
        <b/>
        <i/>
        <sz val="12"/>
        <rFont val="VNI-Times"/>
        <family val="0"/>
      </rPr>
      <t xml:space="preserve">                            Nguyeãn Tuyeát Hoa                                </t>
    </r>
  </si>
  <si>
    <t>Nguyễn Chí Thiện</t>
  </si>
  <si>
    <t>Quùy III - Naêm 2011</t>
  </si>
  <si>
    <t xml:space="preserve">BAÙO CAÙO LÖU CHUYEÅN TIEÀN TEÄ </t>
  </si>
  <si>
    <t xml:space="preserve">BAÛNG CAÂN ÑOÁI KEÁ TOAÙN GIÖÕA NIEÂN ÑOÄ </t>
  </si>
  <si>
    <t>BẢN THUYẾT MINH BÁO CÁO TÀI CHÍNH CHỌN LỌC</t>
  </si>
  <si>
    <t>Quý  3  - Năm 2011</t>
  </si>
  <si>
    <r>
      <t xml:space="preserve">I- </t>
    </r>
    <r>
      <rPr>
        <b/>
        <u val="single"/>
        <sz val="12"/>
        <rFont val="Times New Roman"/>
        <family val="1"/>
      </rPr>
      <t>ĐẶC ĐIỂM HOẠT ĐỘNG CỦA DOANH NGHIỆP</t>
    </r>
  </si>
  <si>
    <r>
      <t xml:space="preserve">1- </t>
    </r>
    <r>
      <rPr>
        <b/>
        <sz val="12"/>
        <rFont val="Times New Roman"/>
        <family val="1"/>
      </rPr>
      <t>Hình thức sở hữu vốn</t>
    </r>
  </si>
  <si>
    <t>Công ty cổ phần DIC số 4 được chuyển đổi từ doanh nghiệp nhà nước sang công ty cổ phần theo quyết định số 1980/2004/QĐ/BXD ngày 09 tháng 12 năm 2004 của Bộ trưởng Bộ Xây dựng.</t>
  </si>
  <si>
    <t>Giấy chứng nhận đăng ký kinh doanh Công ty cổ phần số 3500686978( Giấy chứng nhận đăng ký  kinh doanh số cũ: 4903000146) đăng ký lần đầu, ngày 28 tháng 01 năm 2005; đăng ký thay đổi lần thứ 9 ngày 23 tháng 7 năm 2010 do Sở kế hoạch và Đầu tư Bà Rịa Vũng Tàu cấp.</t>
  </si>
  <si>
    <r>
      <t>o</t>
    </r>
    <r>
      <rPr>
        <sz val="7"/>
        <rFont val="Times New Roman"/>
        <family val="1"/>
      </rPr>
      <t xml:space="preserve">       </t>
    </r>
    <r>
      <rPr>
        <sz val="12"/>
        <rFont val="Times New Roman"/>
        <family val="1"/>
      </rPr>
      <t>Tên giao dịch quốc tế: DIC NO 4 JOINT STOCK COMPANY</t>
    </r>
  </si>
  <si>
    <r>
      <t>o</t>
    </r>
    <r>
      <rPr>
        <sz val="7"/>
        <rFont val="Times New Roman"/>
        <family val="1"/>
      </rPr>
      <t xml:space="preserve">       </t>
    </r>
    <r>
      <rPr>
        <sz val="12"/>
        <rFont val="Times New Roman"/>
        <family val="1"/>
      </rPr>
      <t>Tên viết tắt: DIC No 4</t>
    </r>
  </si>
  <si>
    <r>
      <t>o</t>
    </r>
    <r>
      <rPr>
        <sz val="7"/>
        <rFont val="Times New Roman"/>
        <family val="1"/>
      </rPr>
      <t xml:space="preserve">       </t>
    </r>
    <r>
      <rPr>
        <sz val="12"/>
        <rFont val="Times New Roman"/>
        <family val="1"/>
      </rPr>
      <t>Trụ sở chính: Số 4, đường số 6, khu trung tâm đô thị Chí Linh, Tp.Vũng Tàu, tỉnh BR-VT.</t>
    </r>
  </si>
  <si>
    <r>
      <t>o</t>
    </r>
    <r>
      <rPr>
        <sz val="7"/>
        <rFont val="Times New Roman"/>
        <family val="1"/>
      </rPr>
      <t xml:space="preserve">       </t>
    </r>
    <r>
      <rPr>
        <sz val="12"/>
        <rFont val="Times New Roman"/>
        <family val="1"/>
      </rPr>
      <t>Điện thoại: 064 3613518; fax: 064 3585070</t>
    </r>
  </si>
  <si>
    <r>
      <t>o</t>
    </r>
    <r>
      <rPr>
        <sz val="7"/>
        <rFont val="Times New Roman"/>
        <family val="1"/>
      </rPr>
      <t xml:space="preserve">       </t>
    </r>
    <r>
      <rPr>
        <sz val="12"/>
        <rFont val="Times New Roman"/>
        <family val="1"/>
      </rPr>
      <t>Mã số thuế:</t>
    </r>
  </si>
  <si>
    <r>
      <t>o</t>
    </r>
    <r>
      <rPr>
        <sz val="7"/>
        <rFont val="Times New Roman"/>
        <family val="1"/>
      </rPr>
      <t xml:space="preserve">       </t>
    </r>
    <r>
      <rPr>
        <sz val="12"/>
        <rFont val="Times New Roman"/>
        <family val="1"/>
      </rPr>
      <t>Tên chi nhánh: CHI NHÁNH CÔNG TY CỔ PHẦN DIC SỐ 4</t>
    </r>
  </si>
  <si>
    <t>Địa chỉ: Số 406/67 Cộng Hòa, phường 13, quận Tân Bình, Thành phố Hồ Chí Minh.</t>
  </si>
  <si>
    <r>
      <t>o</t>
    </r>
    <r>
      <rPr>
        <sz val="7"/>
        <rFont val="Times New Roman"/>
        <family val="1"/>
      </rPr>
      <t xml:space="preserve">       </t>
    </r>
    <r>
      <rPr>
        <sz val="12"/>
        <rFont val="Times New Roman"/>
        <family val="1"/>
      </rPr>
      <t xml:space="preserve">Vốn điều lệ: </t>
    </r>
    <r>
      <rPr>
        <b/>
        <sz val="12"/>
        <rFont val="Times New Roman"/>
        <family val="1"/>
      </rPr>
      <t xml:space="preserve">50.000.000.000 </t>
    </r>
    <r>
      <rPr>
        <sz val="12"/>
        <rFont val="Times New Roman"/>
        <family val="1"/>
      </rPr>
      <t xml:space="preserve"> đồng Việt Nam (VND)</t>
    </r>
  </si>
  <si>
    <r>
      <t xml:space="preserve">2- </t>
    </r>
    <r>
      <rPr>
        <b/>
        <sz val="12"/>
        <rFont val="Times New Roman"/>
        <family val="1"/>
      </rPr>
      <t>Lĩnh vực kinh doanh</t>
    </r>
  </si>
  <si>
    <t>Lĩnh vực kinh doanh của Công ty là xây lắp, sản xuất, thương mại, dịch vụ</t>
  </si>
  <si>
    <r>
      <t xml:space="preserve">3- </t>
    </r>
    <r>
      <rPr>
        <b/>
        <sz val="12"/>
        <rFont val="Times New Roman"/>
        <family val="1"/>
      </rPr>
      <t>Ngành nghề kinh doanh</t>
    </r>
  </si>
  <si>
    <r>
      <t>o</t>
    </r>
    <r>
      <rPr>
        <sz val="7"/>
        <rFont val="Times New Roman"/>
        <family val="1"/>
      </rPr>
      <t xml:space="preserve">       </t>
    </r>
    <r>
      <rPr>
        <sz val="12"/>
        <rFont val="Times New Roman"/>
        <family val="1"/>
      </rPr>
      <t>Đầu tư xây dựng các khu công nghiệp, khu đô thị, xây dựng nhà ở để bán, cho thuê văn phòng;</t>
    </r>
  </si>
  <si>
    <r>
      <t>o</t>
    </r>
    <r>
      <rPr>
        <sz val="7"/>
        <rFont val="Times New Roman"/>
        <family val="1"/>
      </rPr>
      <t xml:space="preserve">       </t>
    </r>
    <r>
      <rPr>
        <sz val="12"/>
        <rFont val="Times New Roman"/>
        <family val="1"/>
      </rPr>
      <t>Xây dựng công trình dân dụng, công nghiệp, nhà cao tầng, công trình cơ sở hạ tầng đô thị, giao thông đường bộ; Xây dựng hệ thống cấp thoát nước, cầu cống, công trình đường dây và trạm biến thế điện; Thi công các hạng mục phòng cháy chữa cháy cho các công trình dân dụng, công nghiệp;</t>
    </r>
  </si>
  <si>
    <r>
      <t>o</t>
    </r>
    <r>
      <rPr>
        <sz val="7"/>
        <rFont val="Times New Roman"/>
        <family val="1"/>
      </rPr>
      <t xml:space="preserve">       </t>
    </r>
    <r>
      <rPr>
        <sz val="12"/>
        <rFont val="Times New Roman"/>
        <family val="1"/>
      </rPr>
      <t>Thiết kế xây dựng công trình thủy lợi, thiết kế kiến trúc công trình dân dụng và công nghiệp; Giám sát công trình dân dụng và công nghiệp; Lập và thẩm định dự án;</t>
    </r>
  </si>
  <si>
    <r>
      <t>o</t>
    </r>
    <r>
      <rPr>
        <sz val="7"/>
        <rFont val="Times New Roman"/>
        <family val="1"/>
      </rPr>
      <t xml:space="preserve">       </t>
    </r>
    <r>
      <rPr>
        <sz val="12"/>
        <rFont val="Times New Roman"/>
        <family val="1"/>
      </rPr>
      <t>Nạo vét luồng lạch; Thi công cáp dự ứng lực; Gia công lắp đặt các sản phẩm cơ khí xây dựng; Mạ kẽm, mạ màu, sơn tĩnh điện; Mua bán vật liệu xây dựng, vật tư thiết bị phục vụ cho đầu tư và xây dựng;</t>
    </r>
  </si>
  <si>
    <r>
      <t>o</t>
    </r>
    <r>
      <rPr>
        <sz val="7"/>
        <rFont val="Times New Roman"/>
        <family val="1"/>
      </rPr>
      <t xml:space="preserve">       </t>
    </r>
    <r>
      <rPr>
        <sz val="12"/>
        <rFont val="Times New Roman"/>
        <family val="1"/>
      </rPr>
      <t>Cho thuê kho, bãi; Cho thuê máy móc thiết bị thi công; Vận tải hàng hóa bằng đường bộ; Khai thác đất, cát để san lấp mặt bằng cho các công trình dân dụng, công nghiệp và nền đường;</t>
    </r>
  </si>
  <si>
    <r>
      <t>o</t>
    </r>
    <r>
      <rPr>
        <sz val="7"/>
        <rFont val="Times New Roman"/>
        <family val="1"/>
      </rPr>
      <t xml:space="preserve">       </t>
    </r>
    <r>
      <rPr>
        <sz val="12"/>
        <rFont val="Times New Roman"/>
        <family val="1"/>
      </rPr>
      <t>Sản xuất cửa nhựa, cửa gỗ cao cấp./.</t>
    </r>
  </si>
  <si>
    <r>
      <t xml:space="preserve">4 - </t>
    </r>
    <r>
      <rPr>
        <b/>
        <sz val="12"/>
        <rFont val="Times New Roman"/>
        <family val="1"/>
      </rPr>
      <t xml:space="preserve">Tổng số nhân viên </t>
    </r>
  </si>
  <si>
    <t xml:space="preserve">+ Nhân viên trực tiếp kinh doanh  :  75 người </t>
  </si>
  <si>
    <t>+  Nhân viên quản lý: 19 người</t>
  </si>
  <si>
    <t>+ Lao động thời vụ có thời hạn&lt; 3 tháng  354 người</t>
  </si>
  <si>
    <r>
      <t xml:space="preserve">II- </t>
    </r>
    <r>
      <rPr>
        <b/>
        <u val="single"/>
        <sz val="12"/>
        <rFont val="Times New Roman"/>
        <family val="1"/>
      </rPr>
      <t>KỲ KẾ TOÁN, ĐƠN VỊ TIỀN TỆ SỬ DỤNG TRONG KẾ TOÁN</t>
    </r>
  </si>
  <si>
    <r>
      <t xml:space="preserve">1- </t>
    </r>
    <r>
      <rPr>
        <b/>
        <sz val="12"/>
        <rFont val="Times New Roman"/>
        <family val="1"/>
      </rPr>
      <t>Kỳ kế toán</t>
    </r>
    <r>
      <rPr>
        <sz val="12"/>
        <rFont val="Times New Roman"/>
        <family val="1"/>
      </rPr>
      <t>:Kỳ kế toán quý 3 của Công ty bắt đầu từ ngày 01/6 và kết thúc vào ngày 30/9</t>
    </r>
  </si>
  <si>
    <r>
      <t xml:space="preserve">2- </t>
    </r>
    <r>
      <rPr>
        <b/>
        <sz val="12"/>
        <rFont val="Times New Roman"/>
        <family val="1"/>
      </rPr>
      <t>Đơn vị tiền tệ sử dụng trong kế toán</t>
    </r>
    <r>
      <rPr>
        <sz val="12"/>
        <rFont val="Times New Roman"/>
        <family val="1"/>
      </rPr>
      <t xml:space="preserve">: Đơn vị tiền tệ sử dụng trong ghi chép kế toán là đồng Việt Nam (VND) </t>
    </r>
  </si>
  <si>
    <r>
      <t xml:space="preserve">III- </t>
    </r>
    <r>
      <rPr>
        <b/>
        <u val="single"/>
        <sz val="12"/>
        <rFont val="Times New Roman"/>
        <family val="1"/>
      </rPr>
      <t>CHUẨN MỰC VÀ CHẾ ĐỘ KẾ TOÁN ÁP DỤNG</t>
    </r>
    <r>
      <rPr>
        <sz val="12"/>
        <rFont val="Times New Roman"/>
        <family val="1"/>
      </rPr>
      <t xml:space="preserve"> </t>
    </r>
  </si>
  <si>
    <r>
      <t xml:space="preserve">1- </t>
    </r>
    <r>
      <rPr>
        <b/>
        <sz val="12"/>
        <rFont val="Times New Roman"/>
        <family val="1"/>
      </rPr>
      <t>Chế độ kế toán áp dụng</t>
    </r>
    <r>
      <rPr>
        <sz val="12"/>
        <rFont val="Times New Roman"/>
        <family val="1"/>
      </rPr>
      <t>: Công ty áp dụng Chế độ Kế toán doanh nghiệp ban hành theo Quyết định số 15/2006/QĐ-BTC ngày 20/3/2006 của Bộ trưởng Bộ Tài chính.</t>
    </r>
  </si>
  <si>
    <r>
      <t xml:space="preserve">2- </t>
    </r>
    <r>
      <rPr>
        <b/>
        <sz val="12"/>
        <rFont val="Times New Roman"/>
        <family val="1"/>
      </rPr>
      <t>Tuyên bố về việc tuân thủ Chuẩn mực kế toán và Chế độ kế toán</t>
    </r>
    <r>
      <rPr>
        <sz val="12"/>
        <rFont val="Times New Roman"/>
        <family val="1"/>
      </rPr>
      <t>: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r>
  </si>
  <si>
    <r>
      <t xml:space="preserve">3- </t>
    </r>
    <r>
      <rPr>
        <b/>
        <sz val="12"/>
        <rFont val="Times New Roman"/>
        <family val="1"/>
      </rPr>
      <t>Hình thức kế toán áp dụng</t>
    </r>
    <r>
      <rPr>
        <sz val="12"/>
        <rFont val="Times New Roman"/>
        <family val="1"/>
      </rPr>
      <t>: Công ty áp dụng hình thức sổ kế toán Nhật ký chung.</t>
    </r>
  </si>
  <si>
    <r>
      <t xml:space="preserve">IV- </t>
    </r>
    <r>
      <rPr>
        <b/>
        <u val="single"/>
        <sz val="11"/>
        <rFont val="Times New Roman"/>
        <family val="1"/>
      </rPr>
      <t>CÁC CHÍNH SÁCH KẾ TOÁN ÁP DỤNG</t>
    </r>
  </si>
  <si>
    <r>
      <t>1-</t>
    </r>
    <r>
      <rPr>
        <sz val="7"/>
        <rFont val="Times New Roman"/>
        <family val="1"/>
      </rPr>
      <t xml:space="preserve">      </t>
    </r>
    <r>
      <rPr>
        <b/>
        <sz val="11"/>
        <rFont val="Times New Roman"/>
        <family val="1"/>
      </rPr>
      <t>Nguyên tắc ghi nhận các khoản tiền và các khoản tương đương tiền</t>
    </r>
    <r>
      <rPr>
        <sz val="11"/>
        <rFont val="Times New Roman"/>
        <family val="1"/>
      </rPr>
      <t xml:space="preserve">: </t>
    </r>
  </si>
  <si>
    <t>Các nghiệp vụ kinh tế phát sinh bằng ngoại tệ được quy đổi ra đồng Việt Nam theo tỷ giá giao dịch thực tế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</si>
  <si>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Chênh lệch tỷ giá thực tế phát sinh trong kỳ và chênh lệch tỷ giá do đánh giá lại số dư các khoản mục tiền tệ tại thời điểm cuối năm được kết chuyển vào doanh thu hoặc chi phí tài chính trong năm tài chính.</t>
  </si>
  <si>
    <t>Các khoản đầu tư ngắn hạn không quá 3 tháng có khả năng chuyển đổi dễ dàng thành tiền và không có nhiều rủi ro trong chuyển đổi thành tiền kể từ ngày mua khoản đầu tư đó tại thời điểm báo cáo.</t>
  </si>
  <si>
    <r>
      <t>2-</t>
    </r>
    <r>
      <rPr>
        <sz val="7"/>
        <rFont val="Times New Roman"/>
        <family val="1"/>
      </rPr>
      <t xml:space="preserve">      </t>
    </r>
    <r>
      <rPr>
        <b/>
        <sz val="11"/>
        <rFont val="Times New Roman"/>
        <family val="1"/>
      </rPr>
      <t>Nguyên tắc ghi nhận hàng tồn kho</t>
    </r>
    <r>
      <rPr>
        <sz val="11"/>
        <rFont val="Times New Roman"/>
        <family val="1"/>
      </rPr>
      <t>:</t>
    </r>
  </si>
  <si>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</si>
  <si>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</si>
  <si>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 xml:space="preserve">Hàng tồn kho được hạch toán theo phương pháp kê khai thường xuyên. </t>
  </si>
  <si>
    <t xml:space="preserve"> Dự phòng giảm giá hàng tồn kho được lập vào thời điểm cuối năm là số chênh lệch giữa giá gốc của hàng tồn kho lớn hơn giá trị thuần có thể thực hiện được của chúng.</t>
  </si>
  <si>
    <r>
      <t>3-</t>
    </r>
    <r>
      <rPr>
        <sz val="7"/>
        <rFont val="Times New Roman"/>
        <family val="1"/>
      </rPr>
      <t xml:space="preserve">      </t>
    </r>
    <r>
      <rPr>
        <b/>
        <sz val="11"/>
        <rFont val="Times New Roman"/>
        <family val="1"/>
      </rPr>
      <t>Nguyên tắc ghi nhận và khấu hao tài sản cố định</t>
    </r>
    <r>
      <rPr>
        <sz val="11"/>
        <rFont val="Times New Roman"/>
        <family val="1"/>
      </rPr>
      <t>:</t>
    </r>
  </si>
  <si>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</si>
  <si>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</si>
  <si>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Khấu hao được trích theo phương pháp đường thẳng. Thời gian khấu hao được ước tính như sau:</t>
  </si>
  <si>
    <t>- Nhà cửa, vật kiến trúc</t>
  </si>
  <si>
    <t xml:space="preserve">05-25 năm </t>
  </si>
  <si>
    <t xml:space="preserve"> - Máy móc, thiết bị </t>
  </si>
  <si>
    <t>05-09 năm</t>
  </si>
  <si>
    <t xml:space="preserve"> - Phương tiện vận tải </t>
  </si>
  <si>
    <t>06-10 năm</t>
  </si>
  <si>
    <t xml:space="preserve"> - Thiết bị văn phòng</t>
  </si>
  <si>
    <t>03-05 năm</t>
  </si>
  <si>
    <r>
      <t>4-</t>
    </r>
    <r>
      <rPr>
        <sz val="7"/>
        <rFont val="Times New Roman"/>
        <family val="1"/>
      </rPr>
      <t xml:space="preserve">      </t>
    </r>
    <r>
      <rPr>
        <b/>
        <sz val="11"/>
        <rFont val="Times New Roman"/>
        <family val="1"/>
      </rPr>
      <t>Nguyên tắc ghi nhận và khấu hao TSCĐ và bất động sản đầu tư</t>
    </r>
    <r>
      <rPr>
        <sz val="11"/>
        <rFont val="Times New Roman"/>
        <family val="1"/>
      </rPr>
      <t>:</t>
    </r>
  </si>
  <si>
    <t>Bất động sản đầu tư được ghi nhận theo giá gốc. Bất động sản đầu tư đang trong quá trình đầu tư xây dựng do đó không tính khấu hao.</t>
  </si>
  <si>
    <r>
      <t>5-</t>
    </r>
    <r>
      <rPr>
        <sz val="7"/>
        <rFont val="Times New Roman"/>
        <family val="1"/>
      </rPr>
      <t xml:space="preserve">      </t>
    </r>
    <r>
      <rPr>
        <b/>
        <sz val="11"/>
        <rFont val="Times New Roman"/>
        <family val="1"/>
      </rPr>
      <t>Nguyên tắc ghi nhận các khoản đầu tư tài chính</t>
    </r>
    <r>
      <rPr>
        <sz val="11"/>
        <rFont val="Times New Roman"/>
        <family val="1"/>
      </rPr>
      <t>:</t>
    </r>
  </si>
  <si>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</si>
  <si>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</si>
  <si>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</si>
  <si>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r>
      <t>-</t>
    </r>
    <r>
      <rPr>
        <sz val="7"/>
        <rFont val="Times New Roman"/>
        <family val="1"/>
      </rPr>
      <t xml:space="preserve">          </t>
    </r>
    <r>
      <rPr>
        <sz val="11"/>
        <rFont val="Times New Roman"/>
        <family val="1"/>
      </rPr>
      <t>Công ty theo dõi riêng các khoản thu nhập, chi phí liên quan đến hoạt động liên doanh và thực hiện phân bổ cho các bên trong liên doanh theo hợp đồng liên doanh;</t>
    </r>
  </si>
  <si>
    <r>
      <t>-</t>
    </r>
    <r>
      <rPr>
        <sz val="7"/>
        <rFont val="Times New Roman"/>
        <family val="1"/>
      </rPr>
      <t xml:space="preserve">          </t>
    </r>
    <r>
      <rPr>
        <sz val="11"/>
        <rFont val="Times New Roman"/>
        <family val="1"/>
      </rPr>
      <t>Công ty theo dõi riêng tài sản góp vốn liên doanh, phần vốn góp vào tài sản đồng kiểm soát và các khoản công nợ chung, công nợ riêng phát sinh từ hoạt động liên doanh.</t>
    </r>
  </si>
  <si>
    <t>Các khoản đầu tư chứng khoán tại thời điểm báo cáo, nếu:</t>
  </si>
  <si>
    <r>
      <t>-</t>
    </r>
    <r>
      <rPr>
        <sz val="7"/>
        <rFont val="Times New Roman"/>
        <family val="1"/>
      </rPr>
      <t xml:space="preserve">          </t>
    </r>
    <r>
      <rPr>
        <sz val="11"/>
        <rFont val="Times New Roman"/>
        <family val="1"/>
      </rPr>
      <t>Có thời hạn thu hồi hoặc đáo hạn không quá 3 tháng kể từ ngày mua khoản đầu tư đó được coi là " tương đương tiền";</t>
    </r>
  </si>
  <si>
    <r>
      <t>-</t>
    </r>
    <r>
      <rPr>
        <sz val="7"/>
        <rFont val="Times New Roman"/>
        <family val="1"/>
      </rPr>
      <t xml:space="preserve">          </t>
    </r>
    <r>
      <rPr>
        <sz val="11"/>
        <rFont val="Times New Roman"/>
        <family val="1"/>
      </rPr>
      <t>Có thời hạn thu hồi vốn dưới 1 năm hoặc trong 1 chu kỳ kinh doanh được phân loại là tài sản ngắn hạn;</t>
    </r>
  </si>
  <si>
    <r>
      <t>-</t>
    </r>
    <r>
      <rPr>
        <sz val="7"/>
        <rFont val="Times New Roman"/>
        <family val="1"/>
      </rPr>
      <t xml:space="preserve">          </t>
    </r>
    <r>
      <rPr>
        <sz val="11"/>
        <rFont val="Times New Roman"/>
        <family val="1"/>
      </rPr>
      <t>Có thời hạn thu hồi vốn trên 1 năm hoặc hơn 1 chu kỳ kinh doanh được phân loại là tài sản dài hạn;</t>
    </r>
  </si>
  <si>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</si>
  <si>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r>
      <t>6-</t>
    </r>
    <r>
      <rPr>
        <sz val="7"/>
        <rFont val="Times New Roman"/>
        <family val="1"/>
      </rPr>
      <t xml:space="preserve">      </t>
    </r>
    <r>
      <rPr>
        <b/>
        <sz val="11"/>
        <rFont val="Times New Roman"/>
        <family val="1"/>
      </rPr>
      <t>Nguyên tắc ghi nhận và vốn hoá các khoản chi phí đi vay</t>
    </r>
    <r>
      <rPr>
        <sz val="11"/>
        <rFont val="Times New Roman"/>
        <family val="1"/>
      </rPr>
      <t>:</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</si>
  <si>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</si>
  <si>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</si>
  <si>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r>
      <t>7-</t>
    </r>
    <r>
      <rPr>
        <sz val="7"/>
        <rFont val="Times New Roman"/>
        <family val="1"/>
      </rPr>
      <t xml:space="preserve">        </t>
    </r>
    <r>
      <rPr>
        <b/>
        <sz val="11"/>
        <rFont val="Times New Roman"/>
        <family val="1"/>
      </rPr>
      <t>Nguyên tắc ghi nhận và phân bổ chi phí trả trước</t>
    </r>
    <r>
      <rPr>
        <sz val="11"/>
        <rFont val="Times New Roman"/>
        <family val="1"/>
      </rPr>
      <t>.</t>
    </r>
  </si>
  <si>
    <t>Các chi phí trả trước chỉ liên quan đến chi phí sản xuất kinh doanh năm tài chính hiện tại được ghi nhận là chi phí trả trước ngắn hạn và đuợc tính vào chi phí sản xuất kinh doanh trong năm tài chính</t>
  </si>
  <si>
    <t>Các chi phí sau đây đã phát sinh trong năm tài chính nhưng được hạch toán vào chi phí trả trước dài hạn để phân bổ dần vào kết quả hoạt động kinh doanh trong nhiều năm:</t>
  </si>
  <si>
    <r>
      <t>-</t>
    </r>
    <r>
      <rPr>
        <sz val="7"/>
        <rFont val="Times New Roman"/>
        <family val="1"/>
      </rPr>
      <t xml:space="preserve">          </t>
    </r>
    <r>
      <rPr>
        <sz val="11"/>
        <rFont val="Times New Roman"/>
        <family val="1"/>
      </rPr>
      <t>Công cụ dụng cụ xuất dùng có giá trị lớn;</t>
    </r>
  </si>
  <si>
    <r>
      <t>-</t>
    </r>
    <r>
      <rPr>
        <sz val="7"/>
        <rFont val="Times New Roman"/>
        <family val="1"/>
      </rPr>
      <t xml:space="preserve">          </t>
    </r>
    <r>
      <rPr>
        <sz val="11"/>
        <rFont val="Times New Roman"/>
        <family val="1"/>
      </rPr>
      <t>Chi phí sửa chữa lớn tài sản cố định phát sinh một lần quá lớn.</t>
    </r>
  </si>
  <si>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</si>
  <si>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r>
      <t>8-</t>
    </r>
    <r>
      <rPr>
        <sz val="7"/>
        <rFont val="Times New Roman"/>
        <family val="1"/>
      </rPr>
      <t xml:space="preserve">      </t>
    </r>
    <r>
      <rPr>
        <b/>
        <sz val="11"/>
        <rFont val="Times New Roman"/>
        <family val="1"/>
      </rPr>
      <t>Nguyên tắc ghi nhận chi phí phải</t>
    </r>
    <r>
      <rPr>
        <sz val="11"/>
        <rFont val="Times New Roman"/>
        <family val="1"/>
      </rPr>
      <t xml:space="preserve"> </t>
    </r>
    <r>
      <rPr>
        <b/>
        <sz val="11"/>
        <rFont val="Times New Roman"/>
        <family val="1"/>
      </rPr>
      <t>trả</t>
    </r>
  </si>
  <si>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</si>
  <si>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r>
      <t>9-</t>
    </r>
    <r>
      <rPr>
        <sz val="7"/>
        <rFont val="Times New Roman"/>
        <family val="1"/>
      </rPr>
      <t xml:space="preserve">      </t>
    </r>
    <r>
      <rPr>
        <b/>
        <sz val="11"/>
        <rFont val="Times New Roman"/>
        <family val="1"/>
      </rPr>
      <t>Nguyên tắc ghi nhận vốn chủ sở hữu</t>
    </r>
    <r>
      <rPr>
        <sz val="11"/>
        <rFont val="Times New Roman"/>
        <family val="1"/>
      </rPr>
      <t>:</t>
    </r>
  </si>
  <si>
    <t>Vốn đầu tư của chủ sở hữu được ghi nhận theo số vốn thực góp của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</si>
  <si>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</si>
  <si>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r>
      <t>10-</t>
    </r>
    <r>
      <rPr>
        <sz val="7"/>
        <rFont val="Times New Roman"/>
        <family val="1"/>
      </rPr>
      <t xml:space="preserve">   </t>
    </r>
    <r>
      <rPr>
        <b/>
        <sz val="11"/>
        <rFont val="Times New Roman"/>
        <family val="1"/>
      </rPr>
      <t>Nguyên tắc và phương pháp ghi nhận doanh thu</t>
    </r>
    <r>
      <rPr>
        <sz val="11"/>
        <rFont val="Times New Roman"/>
        <family val="1"/>
      </rPr>
      <t>:</t>
    </r>
  </si>
  <si>
    <t>Doanh thu bán hàng</t>
  </si>
  <si>
    <t>Doanh thu bán hàng được ghi nhận khi đồng thời thỏa mãn các điều kiện sau:</t>
  </si>
  <si>
    <r>
      <t>-</t>
    </r>
    <r>
      <rPr>
        <sz val="7"/>
        <rFont val="Times New Roman"/>
        <family val="1"/>
      </rPr>
      <t xml:space="preserve">          </t>
    </r>
    <r>
      <rPr>
        <sz val="11"/>
        <rFont val="Times New Roman"/>
        <family val="1"/>
      </rPr>
      <t>Phần lớn rủi ro và lợi ích gắn liền với quyền sở hữu sản phẩm hoặc hàng hóa đã được chuyển giao cho người mua;</t>
    </r>
  </si>
  <si>
    <r>
      <t>-</t>
    </r>
    <r>
      <rPr>
        <sz val="7"/>
        <rFont val="Times New Roman"/>
        <family val="1"/>
      </rPr>
      <t xml:space="preserve">          </t>
    </r>
    <r>
      <rPr>
        <sz val="11"/>
        <rFont val="Times New Roman"/>
        <family val="1"/>
      </rPr>
      <t>Công ty không còn nắm giữ quyền quản lý hàng hóa như người sở hữu hàng hóa hoặc quyền kiểm soát hàng hóa;</t>
    </r>
  </si>
  <si>
    <r>
      <t>-</t>
    </r>
    <r>
      <rPr>
        <sz val="7"/>
        <rFont val="Times New Roman"/>
        <family val="1"/>
      </rPr>
      <t xml:space="preserve">          </t>
    </r>
    <r>
      <rPr>
        <sz val="11"/>
        <rFont val="Times New Roman"/>
        <family val="1"/>
      </rPr>
      <t>Doanh thu được xác định tương đối chắc chắn;</t>
    </r>
  </si>
  <si>
    <r>
      <t>-</t>
    </r>
    <r>
      <rPr>
        <sz val="7"/>
        <rFont val="Times New Roman"/>
        <family val="1"/>
      </rPr>
      <t xml:space="preserve">          </t>
    </r>
    <r>
      <rPr>
        <sz val="11"/>
        <rFont val="Times New Roman"/>
        <family val="1"/>
      </rPr>
      <t>Công ty đã thu được hoặc sẽ thu được lợi ích kinh tế từ giao dịch bán hàng;</t>
    </r>
  </si>
  <si>
    <r>
      <t>-</t>
    </r>
    <r>
      <rPr>
        <sz val="7"/>
        <rFont val="Times New Roman"/>
        <family val="1"/>
      </rPr>
      <t xml:space="preserve">          </t>
    </r>
    <r>
      <rPr>
        <sz val="11"/>
        <rFont val="Times New Roman"/>
        <family val="1"/>
      </rPr>
      <t>Xác định được chi phí liên quan đến giao dịch bán hàng</t>
    </r>
  </si>
  <si>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</si>
  <si>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</si>
  <si>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r>
      <t>-</t>
    </r>
    <r>
      <rPr>
        <sz val="7"/>
        <rFont val="Times New Roman"/>
        <family val="1"/>
      </rPr>
      <t xml:space="preserve">          </t>
    </r>
    <r>
      <rPr>
        <sz val="11"/>
        <rFont val="Times New Roman"/>
        <family val="1"/>
      </rPr>
      <t>Có khả năng thu được lợi ích kinh tế từ giao dịch cung cấp dịch vụ đó;</t>
    </r>
  </si>
  <si>
    <r>
      <t>-</t>
    </r>
    <r>
      <rPr>
        <sz val="7"/>
        <rFont val="Times New Roman"/>
        <family val="1"/>
      </rPr>
      <t xml:space="preserve">          </t>
    </r>
    <r>
      <rPr>
        <sz val="11"/>
        <rFont val="Times New Roman"/>
        <family val="1"/>
      </rPr>
      <t>Xác định được phần công việc đã hoàn thành vào ngày lập Bảng cân đối kế toán;</t>
    </r>
  </si>
  <si>
    <r>
      <t>-</t>
    </r>
    <r>
      <rPr>
        <sz val="7"/>
        <rFont val="Times New Roman"/>
        <family val="1"/>
      </rPr>
      <t xml:space="preserve">          </t>
    </r>
    <r>
      <rPr>
        <sz val="11"/>
        <rFont val="Times New Roman"/>
        <family val="1"/>
      </rPr>
      <t>Xác định được chi phí phát sinh cho giao dịch và chi phí để hoàn thành giao dịch cung cấp dịch vụ đó</t>
    </r>
  </si>
  <si>
    <t xml:space="preserve">Phần công việc cung cấp dịch vụ đã hoàn thành được xác định theo phương pháp đánh giá công việc hoàn thành. </t>
  </si>
  <si>
    <r>
      <t>Doanh thu hợp đồng xây dựng</t>
    </r>
    <r>
      <rPr>
        <sz val="11"/>
        <rFont val="Times New Roman"/>
        <family val="1"/>
      </rPr>
      <t xml:space="preserve"> </t>
    </r>
  </si>
  <si>
    <t>Phần công việc hoàn thành của Hợp đồng xây dựng làm cơ sở xác định doanh thu được xác định theo: Giá trị khối lượng thực hiện hoàn thành, khối lượng xây lắp được chủ đầu tư xác nhận, nghiệm thu làm căn cứ ghi nhận doanh thu trong kỳ.</t>
  </si>
  <si>
    <t>Trường hợp Hợp đồng xây dựng quy định nhà thầu được thanh toán theo tiến độ kế hoạch, khi kết quả thực hiện Hợp đồng xây dựng được ước tính một cách đáng tin cậy, thì doanh thu của Hợp đồng xây dựng được ghi nhận tương ứng với phần công việc đã hoàn thành do nhà thầu tự xác định vào ngày lập Báo cáo tài chính mà không phụ thuộc vào hoá đơn thanh toán theo tiến độ kế hoạch đã lập hay chưa và số tiền ghi trên hoá đơn là bao nhiêu;</t>
  </si>
  <si>
    <t>Doanh thu hoạt động tài chính</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</si>
</sst>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0.00_);[Red]\(0.00\)"/>
    <numFmt numFmtId="186" formatCode="_-* #,##0.0_-;\-* #,##0.0_-;_-* &quot;-&quot;??_-;_-@_-"/>
    <numFmt numFmtId="187" formatCode="_-* #,##0_-;\-* #,##0_-;_-* &quot;-&quot;??_-;_-@_-"/>
    <numFmt numFmtId="188" formatCode="_-* #,##0.000_-;\-* #,##0.000_-;_-* &quot;-&quot;??_-;_-@_-"/>
    <numFmt numFmtId="189" formatCode="_-* #,##0.0_-;\-* #,##0.0_-;_-* &quot;-&quot;?_-;_-@_-"/>
    <numFmt numFmtId="190" formatCode="_(* #,##0.000_);_(* \(#,##0.000\);_(* &quot;-&quot;??_);_(@_)"/>
    <numFmt numFmtId="191" formatCode="_(* #,##0.0000_);_(* \(#,##0.0000\);_(* &quot;-&quot;??_);_(@_)"/>
    <numFmt numFmtId="192" formatCode="0.000%"/>
    <numFmt numFmtId="193" formatCode="0.0%"/>
    <numFmt numFmtId="194" formatCode="[$-409]h:mm:ss\ AM/PM"/>
    <numFmt numFmtId="195" formatCode="00000"/>
    <numFmt numFmtId="196" formatCode="0.0000000000"/>
    <numFmt numFmtId="197" formatCode="0.000000000"/>
    <numFmt numFmtId="198" formatCode="0.00000000"/>
    <numFmt numFmtId="199" formatCode="0.0000000"/>
    <numFmt numFmtId="200" formatCode="0.000000"/>
    <numFmt numFmtId="201" formatCode="0.00000"/>
    <numFmt numFmtId="202" formatCode="0.0000"/>
    <numFmt numFmtId="203" formatCode="0.000"/>
    <numFmt numFmtId="204" formatCode="_(* #,##0.0_);_(* \(#,##0.0\);_(* &quot;-&quot;_);_(@_)"/>
    <numFmt numFmtId="205" formatCode="_(* #,##0.00_);_(* \(#,##0.00\);_(* &quot;-&quot;_);_(@_)"/>
    <numFmt numFmtId="206" formatCode="_(* #,##0.000_);_(* \(#,##0.000\);_(* &quot;-&quot;_);_(@_)"/>
    <numFmt numFmtId="207" formatCode="0.0"/>
    <numFmt numFmtId="208" formatCode="0.0000%"/>
    <numFmt numFmtId="209" formatCode="_(* #,##0.00000_);_(* \(#,##0.00000\);_(* &quot;-&quot;??_);_(@_)"/>
    <numFmt numFmtId="210" formatCode="_(* #,##0.000000_);_(* \(#,##0.000000\);_(* &quot;-&quot;??_);_(@_)"/>
    <numFmt numFmtId="211" formatCode="_(* #,##0.0000000_);_(* \(#,##0.0000000\);_(* &quot;-&quot;??_);_(@_)"/>
    <numFmt numFmtId="212" formatCode="_(* #,##0.00000000_);_(* \(#,##0.00000000\);_(* &quot;-&quot;??_);_(@_)"/>
    <numFmt numFmtId="213" formatCode="_(* #,##0.000000000_);_(* \(#,##0.000000000\);_(* &quot;-&quot;??_);_(@_)"/>
    <numFmt numFmtId="214" formatCode="_(* #,##0.0000000000_);_(* \(#,##0.0000000000\);_(* &quot;-&quot;??_);_(@_)"/>
    <numFmt numFmtId="215" formatCode="_(* #,##0.00000000000_);_(* \(#,##0.00000000000\);_(* &quot;-&quot;??_);_(@_)"/>
    <numFmt numFmtId="216" formatCode="_(* #,##0.000000000000_);_(* \(#,##0.000000000000\);_(* &quot;-&quot;??_);_(@_)"/>
    <numFmt numFmtId="217" formatCode="_(* #,##0.0000000000000_);_(* \(#,##0.0000000000000\);_(* &quot;-&quot;??_);_(@_)"/>
    <numFmt numFmtId="218" formatCode="_(* #,##0.00000000000000_);_(* \(#,##0.00000000000000\);_(* &quot;-&quot;??_);_(@_)"/>
    <numFmt numFmtId="219" formatCode="_(* #,##0.000000000000000_);_(* \(#,##0.000000000000000\);_(* &quot;-&quot;??_);_(@_)"/>
    <numFmt numFmtId="220" formatCode="_(* #,##0.0000000000000000_);_(* \(#,##0.0000000000000000\);_(* &quot;-&quot;??_);_(@_)"/>
    <numFmt numFmtId="221" formatCode="_(* #,##0.00000_);_(* \(#,##0.00000\);_(* &quot;-&quot;?????_);_(@_)"/>
  </numFmts>
  <fonts count="86">
    <font>
      <sz val="10"/>
      <name val="Arial"/>
      <family val="0"/>
    </font>
    <font>
      <sz val="12"/>
      <name val="VNI-Times"/>
      <family val="0"/>
    </font>
    <font>
      <b/>
      <sz val="12"/>
      <name val="VNI-Times"/>
      <family val="0"/>
    </font>
    <font>
      <b/>
      <sz val="11"/>
      <name val="VNI-Times"/>
      <family val="0"/>
    </font>
    <font>
      <sz val="8"/>
      <name val="Arial"/>
      <family val="0"/>
    </font>
    <font>
      <sz val="10"/>
      <name val="VNI-Times"/>
      <family val="0"/>
    </font>
    <font>
      <b/>
      <sz val="10"/>
      <name val="VNI-Times"/>
      <family val="0"/>
    </font>
    <font>
      <i/>
      <sz val="12"/>
      <name val="VNI-Times"/>
      <family val="0"/>
    </font>
    <font>
      <i/>
      <sz val="10"/>
      <name val="VNI-Times"/>
      <family val="0"/>
    </font>
    <font>
      <sz val="8"/>
      <name val="VNI-Times"/>
      <family val="0"/>
    </font>
    <font>
      <b/>
      <sz val="14"/>
      <name val="VNI-Times"/>
      <family val="0"/>
    </font>
    <font>
      <b/>
      <i/>
      <sz val="12"/>
      <name val="VNI-Times"/>
      <family val="0"/>
    </font>
    <font>
      <sz val="11"/>
      <name val="VNI-Times"/>
      <family val="0"/>
    </font>
    <font>
      <b/>
      <sz val="13"/>
      <name val="VNI-Times"/>
      <family val="0"/>
    </font>
    <font>
      <b/>
      <i/>
      <sz val="11"/>
      <name val="VNI-Times"/>
      <family val="0"/>
    </font>
    <font>
      <b/>
      <i/>
      <sz val="10"/>
      <name val="VNI-Times"/>
      <family val="0"/>
    </font>
    <font>
      <sz val="9"/>
      <name val="VNI-Times"/>
      <family val="0"/>
    </font>
    <font>
      <sz val="10"/>
      <color indexed="8"/>
      <name val="MS Sans Serif"/>
      <family val="0"/>
    </font>
    <font>
      <sz val="9"/>
      <color indexed="8"/>
      <name val=".VnTime"/>
      <family val="0"/>
    </font>
    <font>
      <i/>
      <sz val="11"/>
      <name val="VNI-Times"/>
      <family val="0"/>
    </font>
    <font>
      <sz val="11"/>
      <color indexed="10"/>
      <name val="VNI-Times"/>
      <family val="0"/>
    </font>
    <font>
      <sz val="10"/>
      <color indexed="10"/>
      <name val="VNI-Times"/>
      <family val="0"/>
    </font>
    <font>
      <b/>
      <sz val="9"/>
      <name val="VNI-Times"/>
      <family val="0"/>
    </font>
    <font>
      <sz val="11"/>
      <name val="Arial"/>
      <family val="0"/>
    </font>
    <font>
      <b/>
      <u val="single"/>
      <sz val="10"/>
      <name val="VNI-Times"/>
      <family val="0"/>
    </font>
    <font>
      <i/>
      <sz val="9"/>
      <name val="VNI-Times"/>
      <family val="0"/>
    </font>
    <font>
      <u val="single"/>
      <sz val="10"/>
      <color indexed="12"/>
      <name val="Arial"/>
      <family val="0"/>
    </font>
    <font>
      <u val="single"/>
      <sz val="10"/>
      <color indexed="36"/>
      <name val="Arial"/>
      <family val="0"/>
    </font>
    <font>
      <b/>
      <sz val="10.1"/>
      <color indexed="8"/>
      <name val=".VnTime"/>
      <family val="0"/>
    </font>
    <font>
      <sz val="8"/>
      <name val="Times New Roman"/>
      <family val="1"/>
    </font>
    <font>
      <sz val="10"/>
      <color indexed="8"/>
      <name val="Times New Roman"/>
      <family val="1"/>
    </font>
    <font>
      <b/>
      <sz val="15"/>
      <color indexed="8"/>
      <name val="Times New Roman"/>
      <family val="1"/>
    </font>
    <font>
      <i/>
      <sz val="11"/>
      <color indexed="8"/>
      <name val="Times New Roman"/>
      <family val="1"/>
    </font>
    <font>
      <b/>
      <sz val="10"/>
      <color indexed="8"/>
      <name val="MS Sans Serif"/>
      <family val="2"/>
    </font>
    <font>
      <b/>
      <sz val="14"/>
      <color indexed="8"/>
      <name val="Times New Roman"/>
      <family val="1"/>
    </font>
    <font>
      <b/>
      <sz val="12"/>
      <color indexed="8"/>
      <name val="Times New Roman"/>
      <family val="1"/>
    </font>
    <font>
      <b/>
      <sz val="10"/>
      <color indexed="8"/>
      <name val="Times New Roman"/>
      <family val="1"/>
    </font>
    <font>
      <b/>
      <sz val="11"/>
      <color indexed="8"/>
      <name val="Times New Roman"/>
      <family val="1"/>
    </font>
    <font>
      <i/>
      <sz val="12"/>
      <color indexed="8"/>
      <name val="Times New Roman"/>
      <family val="1"/>
    </font>
    <font>
      <sz val="12"/>
      <color indexed="8"/>
      <name val="MS Sans Serif"/>
      <family val="2"/>
    </font>
    <font>
      <sz val="8"/>
      <name val="Tahoma"/>
      <family val="2"/>
    </font>
    <font>
      <b/>
      <sz val="8"/>
      <name val="Tahoma"/>
      <family val="2"/>
    </font>
    <font>
      <sz val="11.1"/>
      <color indexed="8"/>
      <name val=".VnTime"/>
      <family val="2"/>
    </font>
    <font>
      <sz val="11.1"/>
      <color indexed="10"/>
      <name val=".VnTime"/>
      <family val="2"/>
    </font>
    <font>
      <sz val="10"/>
      <color indexed="10"/>
      <name val="Arial"/>
      <family val="2"/>
    </font>
    <font>
      <i/>
      <sz val="10"/>
      <name val="Arial"/>
      <family val="0"/>
    </font>
    <font>
      <b/>
      <sz val="10"/>
      <name val="Arial"/>
      <family val="2"/>
    </font>
    <font>
      <sz val="10"/>
      <color indexed="8"/>
      <name val=".VnTime"/>
      <family val="0"/>
    </font>
    <font>
      <sz val="10"/>
      <color indexed="50"/>
      <name val="Arial"/>
      <family val="0"/>
    </font>
    <font>
      <sz val="11"/>
      <color indexed="50"/>
      <name val="VNI-Times"/>
      <family val="0"/>
    </font>
    <font>
      <sz val="10"/>
      <color indexed="50"/>
      <name val=".VnTime"/>
      <family val="0"/>
    </font>
    <font>
      <b/>
      <i/>
      <sz val="12"/>
      <name val="Times New Roman"/>
      <family val="1"/>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name val=".VnTime"/>
      <family val="0"/>
    </font>
    <font>
      <sz val="10"/>
      <name val="Albertus Extra Bold"/>
      <family val="0"/>
    </font>
    <font>
      <b/>
      <sz val="14"/>
      <name val="Times New Roman"/>
      <family val="1"/>
    </font>
    <font>
      <b/>
      <sz val="12"/>
      <name val="Times New Roman"/>
      <family val="1"/>
    </font>
    <font>
      <b/>
      <u val="single"/>
      <sz val="12"/>
      <name val="Times New Roman"/>
      <family val="1"/>
    </font>
    <font>
      <sz val="12"/>
      <name val="Times New Roman"/>
      <family val="1"/>
    </font>
    <font>
      <sz val="12"/>
      <name val="Courier New"/>
      <family val="3"/>
    </font>
    <font>
      <sz val="7"/>
      <name val="Times New Roman"/>
      <family val="1"/>
    </font>
    <font>
      <b/>
      <sz val="11"/>
      <name val="Times New Roman"/>
      <family val="1"/>
    </font>
    <font>
      <b/>
      <u val="single"/>
      <sz val="11"/>
      <name val="Times New Roman"/>
      <family val="1"/>
    </font>
    <font>
      <b/>
      <sz val="8"/>
      <name val="Times New Roman"/>
      <family val="1"/>
    </font>
    <font>
      <sz val="11"/>
      <name val="Times New Roman"/>
      <family val="1"/>
    </font>
    <font>
      <sz val="3"/>
      <name val="Times New Roman"/>
      <family val="1"/>
    </font>
    <font>
      <b/>
      <i/>
      <sz val="11"/>
      <name val="Times New Roman"/>
      <family val="1"/>
    </font>
    <font>
      <sz val="13"/>
      <name val="Times New Roman"/>
      <family val="1"/>
    </font>
    <font>
      <sz val="5"/>
      <name val="Times New Roman"/>
      <family val="1"/>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double"/>
      <right style="thin"/>
      <top style="hair"/>
      <bottom style="hair"/>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color indexed="63"/>
      </top>
      <bottom style="hair"/>
    </border>
    <border>
      <left style="double"/>
      <right style="thin"/>
      <top style="hair"/>
      <bottom style="double"/>
    </border>
    <border>
      <left style="thin"/>
      <right style="thin"/>
      <top>
        <color indexed="63"/>
      </top>
      <bottom style="hair"/>
    </border>
    <border>
      <left style="thin"/>
      <right style="thin"/>
      <top style="hair"/>
      <bottom style="double"/>
    </border>
    <border>
      <left style="thin"/>
      <right style="double"/>
      <top style="hair"/>
      <bottom style="hair"/>
    </border>
    <border>
      <left style="thin"/>
      <right style="thin"/>
      <top style="double"/>
      <bottom style="thin"/>
    </border>
    <border>
      <left style="thin"/>
      <right style="double"/>
      <top style="double"/>
      <bottom style="thin"/>
    </border>
    <border>
      <left style="thin"/>
      <right style="thin"/>
      <top style="thin"/>
      <bottom style="hair"/>
    </border>
    <border>
      <left style="double"/>
      <right style="thin"/>
      <top style="double"/>
      <bottom style="thin"/>
    </border>
    <border>
      <left style="thin"/>
      <right style="double"/>
      <top style="thin"/>
      <bottom style="hair"/>
    </border>
    <border>
      <left style="thin"/>
      <right style="double"/>
      <top style="hair"/>
      <bottom style="double"/>
    </border>
    <border>
      <left style="thin"/>
      <right style="double"/>
      <top>
        <color indexed="63"/>
      </top>
      <bottom style="hair"/>
    </border>
    <border>
      <left style="double"/>
      <right style="thin"/>
      <top style="hair"/>
      <bottom style="thin"/>
    </border>
    <border>
      <left>
        <color indexed="63"/>
      </left>
      <right style="thin"/>
      <top style="hair"/>
      <bottom style="hair"/>
    </border>
    <border>
      <left style="thin"/>
      <right style="thin"/>
      <top style="hair"/>
      <bottom style="thin"/>
    </border>
    <border>
      <left style="thin"/>
      <right style="double"/>
      <top style="hair"/>
      <bottom style="thin"/>
    </border>
    <border>
      <left style="double"/>
      <right style="thin"/>
      <top style="hair"/>
      <bottom>
        <color indexed="63"/>
      </bottom>
    </border>
    <border>
      <left style="thin"/>
      <right style="thin"/>
      <top style="hair"/>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double"/>
      <top style="hair"/>
      <bottom>
        <color indexed="63"/>
      </bottom>
    </border>
    <border>
      <left style="double"/>
      <right style="thin"/>
      <top style="thin"/>
      <bottom style="hair"/>
    </border>
    <border>
      <left>
        <color indexed="63"/>
      </left>
      <right>
        <color indexed="63"/>
      </right>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style="double"/>
      <top>
        <color indexed="63"/>
      </top>
      <bottom style="thin"/>
    </border>
    <border>
      <left>
        <color indexed="63"/>
      </left>
      <right>
        <color indexed="63"/>
      </right>
      <top>
        <color indexed="63"/>
      </top>
      <bottom style="hair"/>
    </border>
    <border>
      <left>
        <color indexed="63"/>
      </left>
      <right>
        <color indexed="63"/>
      </right>
      <top>
        <color indexed="63"/>
      </top>
      <bottom style="double"/>
    </border>
    <border>
      <left style="double"/>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style="double"/>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3" borderId="0" applyNumberFormat="0" applyBorder="0" applyAlignment="0" applyProtection="0"/>
    <xf numFmtId="0" fontId="55" fillId="20" borderId="1" applyNumberFormat="0" applyAlignment="0" applyProtection="0"/>
    <xf numFmtId="0" fontId="5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2" borderId="0" applyNumberFormat="0" applyBorder="0" applyAlignment="0" applyProtection="0"/>
    <xf numFmtId="0" fontId="17" fillId="0" borderId="0">
      <alignment/>
      <protection/>
    </xf>
    <xf numFmtId="0" fontId="0" fillId="23" borderId="7" applyNumberFormat="0" applyFont="0" applyAlignment="0" applyProtection="0"/>
    <xf numFmtId="0" fontId="65" fillId="20"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25">
    <xf numFmtId="0" fontId="0" fillId="0" borderId="0" xfId="0" applyAlignment="1">
      <alignment/>
    </xf>
    <xf numFmtId="0" fontId="1" fillId="0" borderId="0" xfId="0" applyFont="1" applyAlignment="1">
      <alignment/>
    </xf>
    <xf numFmtId="179" fontId="1" fillId="0" borderId="0" xfId="42" applyNumberFormat="1" applyFont="1" applyAlignment="1">
      <alignment/>
    </xf>
    <xf numFmtId="0" fontId="2" fillId="0" borderId="10" xfId="0" applyFont="1" applyBorder="1" applyAlignment="1">
      <alignment horizontal="center"/>
    </xf>
    <xf numFmtId="0" fontId="2" fillId="0" borderId="11" xfId="0" applyFont="1" applyBorder="1" applyAlignment="1">
      <alignment/>
    </xf>
    <xf numFmtId="0" fontId="1" fillId="0" borderId="11" xfId="0" applyFont="1"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4" borderId="18" xfId="0" applyFont="1" applyFill="1" applyBorder="1" applyAlignment="1">
      <alignment/>
    </xf>
    <xf numFmtId="0" fontId="2" fillId="22" borderId="19" xfId="0" applyFont="1" applyFill="1" applyBorder="1" applyAlignment="1">
      <alignment horizontal="center"/>
    </xf>
    <xf numFmtId="0" fontId="2" fillId="4" borderId="11" xfId="0" applyFont="1" applyFill="1" applyBorder="1" applyAlignment="1">
      <alignment/>
    </xf>
    <xf numFmtId="0" fontId="2" fillId="4" borderId="20" xfId="0" applyFont="1" applyFill="1" applyBorder="1" applyAlignment="1">
      <alignment horizontal="center"/>
    </xf>
    <xf numFmtId="0" fontId="1" fillId="0" borderId="10" xfId="0" applyFont="1" applyBorder="1" applyAlignment="1">
      <alignment horizontal="center"/>
    </xf>
    <xf numFmtId="0" fontId="2" fillId="4" borderId="10" xfId="0" applyFont="1" applyFill="1" applyBorder="1" applyAlignment="1">
      <alignment horizontal="center"/>
    </xf>
    <xf numFmtId="0" fontId="2" fillId="22" borderId="21" xfId="0" applyFont="1" applyFill="1" applyBorder="1" applyAlignment="1">
      <alignment horizontal="center"/>
    </xf>
    <xf numFmtId="0" fontId="2" fillId="0" borderId="0" xfId="0" applyFont="1" applyAlignment="1">
      <alignment horizontal="left"/>
    </xf>
    <xf numFmtId="0" fontId="7" fillId="0" borderId="0" xfId="0" applyFont="1" applyAlignment="1">
      <alignment/>
    </xf>
    <xf numFmtId="0" fontId="8" fillId="0" borderId="0" xfId="0" applyFont="1" applyAlignment="1">
      <alignment/>
    </xf>
    <xf numFmtId="0" fontId="12" fillId="0" borderId="0" xfId="0" applyFont="1" applyAlignment="1">
      <alignment/>
    </xf>
    <xf numFmtId="0" fontId="12" fillId="0" borderId="11" xfId="0" applyFont="1" applyBorder="1" applyAlignment="1">
      <alignment/>
    </xf>
    <xf numFmtId="0" fontId="3" fillId="0" borderId="13" xfId="0" applyFont="1" applyBorder="1" applyAlignment="1">
      <alignment horizontal="center" vertical="center" wrapText="1"/>
    </xf>
    <xf numFmtId="0" fontId="1" fillId="0" borderId="10" xfId="0" applyFont="1" applyBorder="1" applyAlignment="1">
      <alignment/>
    </xf>
    <xf numFmtId="0" fontId="1" fillId="0" borderId="22" xfId="0" applyFont="1" applyBorder="1" applyAlignment="1">
      <alignment/>
    </xf>
    <xf numFmtId="0" fontId="1" fillId="0" borderId="21" xfId="0" applyFont="1" applyBorder="1" applyAlignment="1">
      <alignment/>
    </xf>
    <xf numFmtId="0" fontId="1" fillId="0" borderId="20"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3" fillId="0" borderId="0" xfId="0" applyFont="1" applyAlignment="1">
      <alignment/>
    </xf>
    <xf numFmtId="0" fontId="11" fillId="0" borderId="0" xfId="0" applyFont="1" applyAlignment="1">
      <alignment/>
    </xf>
    <xf numFmtId="0" fontId="1" fillId="0" borderId="25" xfId="0" applyFont="1" applyBorder="1" applyAlignment="1" quotePrefix="1">
      <alignment horizontal="center"/>
    </xf>
    <xf numFmtId="0" fontId="1" fillId="0" borderId="25" xfId="0" applyFont="1" applyBorder="1" applyAlignment="1">
      <alignment horizontal="center"/>
    </xf>
    <xf numFmtId="0" fontId="1" fillId="0" borderId="10" xfId="0" applyFont="1" applyBorder="1" applyAlignment="1" quotePrefix="1">
      <alignment horizontal="center"/>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6" fillId="4" borderId="18" xfId="0" applyFont="1" applyFill="1" applyBorder="1" applyAlignment="1">
      <alignment/>
    </xf>
    <xf numFmtId="0" fontId="3" fillId="0" borderId="11" xfId="0" applyFont="1" applyBorder="1" applyAlignment="1">
      <alignment/>
    </xf>
    <xf numFmtId="0" fontId="2" fillId="0" borderId="26" xfId="0" applyFont="1" applyBorder="1" applyAlignment="1">
      <alignment horizontal="center"/>
    </xf>
    <xf numFmtId="0" fontId="1" fillId="0" borderId="23" xfId="0" applyFont="1" applyBorder="1" applyAlignment="1">
      <alignment horizontal="center"/>
    </xf>
    <xf numFmtId="179" fontId="3" fillId="4" borderId="20" xfId="42" applyNumberFormat="1" applyFont="1" applyFill="1" applyBorder="1" applyAlignment="1">
      <alignment/>
    </xf>
    <xf numFmtId="179" fontId="3" fillId="4" borderId="27" xfId="42" applyNumberFormat="1" applyFont="1" applyFill="1" applyBorder="1" applyAlignment="1">
      <alignment/>
    </xf>
    <xf numFmtId="179" fontId="3" fillId="0" borderId="10" xfId="42" applyNumberFormat="1" applyFont="1" applyBorder="1" applyAlignment="1">
      <alignment/>
    </xf>
    <xf numFmtId="179" fontId="3" fillId="0" borderId="22" xfId="42" applyNumberFormat="1" applyFont="1" applyBorder="1" applyAlignment="1">
      <alignment/>
    </xf>
    <xf numFmtId="179" fontId="12" fillId="0" borderId="10" xfId="42" applyNumberFormat="1" applyFont="1" applyBorder="1" applyAlignment="1">
      <alignment/>
    </xf>
    <xf numFmtId="179" fontId="12" fillId="0" borderId="22" xfId="42" applyNumberFormat="1" applyFont="1" applyBorder="1" applyAlignment="1">
      <alignment/>
    </xf>
    <xf numFmtId="179" fontId="3" fillId="4" borderId="10" xfId="42" applyNumberFormat="1" applyFont="1" applyFill="1" applyBorder="1" applyAlignment="1">
      <alignment/>
    </xf>
    <xf numFmtId="179" fontId="3" fillId="4" borderId="22" xfId="42" applyNumberFormat="1" applyFont="1" applyFill="1" applyBorder="1" applyAlignment="1">
      <alignment/>
    </xf>
    <xf numFmtId="179" fontId="3" fillId="22" borderId="21" xfId="42" applyNumberFormat="1" applyFont="1" applyFill="1" applyBorder="1" applyAlignment="1">
      <alignment/>
    </xf>
    <xf numFmtId="179" fontId="3" fillId="22" borderId="28" xfId="42" applyNumberFormat="1" applyFont="1" applyFill="1" applyBorder="1" applyAlignment="1">
      <alignment/>
    </xf>
    <xf numFmtId="179" fontId="12" fillId="0" borderId="23" xfId="42" applyNumberFormat="1" applyFont="1" applyBorder="1" applyAlignment="1">
      <alignment/>
    </xf>
    <xf numFmtId="179" fontId="12" fillId="0" borderId="24" xfId="42" applyNumberFormat="1" applyFont="1" applyBorder="1" applyAlignment="1">
      <alignment/>
    </xf>
    <xf numFmtId="179" fontId="3" fillId="4" borderId="29" xfId="42" applyNumberFormat="1" applyFont="1" applyFill="1" applyBorder="1" applyAlignment="1">
      <alignment/>
    </xf>
    <xf numFmtId="0" fontId="2" fillId="24" borderId="0" xfId="0" applyFont="1" applyFill="1" applyBorder="1" applyAlignment="1">
      <alignment horizontal="center"/>
    </xf>
    <xf numFmtId="179" fontId="3" fillId="24" borderId="0" xfId="42" applyNumberFormat="1" applyFont="1" applyFill="1" applyBorder="1" applyAlignment="1">
      <alignment/>
    </xf>
    <xf numFmtId="0" fontId="5" fillId="0" borderId="11" xfId="0" applyFont="1" applyBorder="1" applyAlignment="1">
      <alignment/>
    </xf>
    <xf numFmtId="0" fontId="12" fillId="0" borderId="10" xfId="0" applyFont="1" applyBorder="1" applyAlignment="1" quotePrefix="1">
      <alignment horizontal="center"/>
    </xf>
    <xf numFmtId="0" fontId="12" fillId="0" borderId="10" xfId="0" applyFont="1" applyBorder="1" applyAlignment="1">
      <alignment horizontal="center"/>
    </xf>
    <xf numFmtId="0" fontId="14" fillId="0" borderId="11" xfId="0" applyFont="1" applyBorder="1" applyAlignment="1">
      <alignment/>
    </xf>
    <xf numFmtId="0" fontId="14" fillId="0" borderId="10" xfId="0" applyFont="1" applyBorder="1" applyAlignment="1">
      <alignment horizontal="center"/>
    </xf>
    <xf numFmtId="0" fontId="3" fillId="0" borderId="10" xfId="0" applyFont="1" applyBorder="1" applyAlignment="1">
      <alignment horizontal="center"/>
    </xf>
    <xf numFmtId="0" fontId="5" fillId="0" borderId="11" xfId="0" applyFont="1" applyBorder="1" applyAlignment="1">
      <alignment vertical="center" wrapText="1"/>
    </xf>
    <xf numFmtId="0" fontId="5" fillId="0" borderId="10" xfId="0" applyFont="1" applyBorder="1" applyAlignment="1">
      <alignment vertical="center" wrapText="1"/>
    </xf>
    <xf numFmtId="0" fontId="15" fillId="0" borderId="11" xfId="0" applyFont="1" applyBorder="1" applyAlignment="1">
      <alignment/>
    </xf>
    <xf numFmtId="0" fontId="6" fillId="0" borderId="11" xfId="0" applyFont="1" applyBorder="1" applyAlignment="1">
      <alignment/>
    </xf>
    <xf numFmtId="0" fontId="6" fillId="0" borderId="19" xfId="0" applyFont="1" applyBorder="1" applyAlignment="1">
      <alignment/>
    </xf>
    <xf numFmtId="0" fontId="3" fillId="0" borderId="21" xfId="0" applyFont="1" applyBorder="1" applyAlignment="1">
      <alignment horizontal="center"/>
    </xf>
    <xf numFmtId="0" fontId="2" fillId="0" borderId="0" xfId="0" applyFont="1" applyAlignment="1">
      <alignment/>
    </xf>
    <xf numFmtId="0" fontId="1" fillId="0" borderId="0" xfId="0" applyFont="1" applyAlignment="1" quotePrefix="1">
      <alignment/>
    </xf>
    <xf numFmtId="0" fontId="2" fillId="0" borderId="0" xfId="0" applyFont="1" applyAlignment="1">
      <alignment horizontal="center"/>
    </xf>
    <xf numFmtId="0" fontId="6" fillId="0" borderId="0" xfId="0" applyFont="1" applyAlignment="1">
      <alignment/>
    </xf>
    <xf numFmtId="0" fontId="9" fillId="0" borderId="0" xfId="0" applyFont="1" applyAlignment="1">
      <alignment/>
    </xf>
    <xf numFmtId="179" fontId="5" fillId="0" borderId="20" xfId="42" applyNumberFormat="1" applyFont="1" applyBorder="1" applyAlignment="1">
      <alignment/>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30" xfId="0" applyFont="1" applyBorder="1" applyAlignment="1">
      <alignment/>
    </xf>
    <xf numFmtId="0" fontId="5" fillId="0" borderId="0" xfId="0" applyFont="1" applyAlignment="1">
      <alignment/>
    </xf>
    <xf numFmtId="0" fontId="5" fillId="0" borderId="0" xfId="0" applyFont="1" applyAlignment="1">
      <alignment horizontal="center" vertical="center" wrapText="1"/>
    </xf>
    <xf numFmtId="179" fontId="5" fillId="0" borderId="0" xfId="42" applyNumberFormat="1" applyFont="1" applyAlignment="1">
      <alignment/>
    </xf>
    <xf numFmtId="0" fontId="16" fillId="0" borderId="0" xfId="0" applyFont="1" applyAlignment="1">
      <alignment/>
    </xf>
    <xf numFmtId="179" fontId="16" fillId="0" borderId="0" xfId="42" applyNumberFormat="1" applyFont="1" applyAlignment="1">
      <alignment/>
    </xf>
    <xf numFmtId="179" fontId="16" fillId="0" borderId="10" xfId="42" applyNumberFormat="1" applyFont="1" applyBorder="1" applyAlignment="1">
      <alignment vertical="center"/>
    </xf>
    <xf numFmtId="0" fontId="3" fillId="0" borderId="0" xfId="0" applyFont="1" applyAlignment="1">
      <alignment/>
    </xf>
    <xf numFmtId="0" fontId="13" fillId="0" borderId="0" xfId="0" applyFont="1" applyAlignment="1">
      <alignment/>
    </xf>
    <xf numFmtId="3" fontId="18" fillId="0" borderId="31" xfId="57" applyNumberFormat="1" applyFont="1" applyBorder="1" applyAlignment="1">
      <alignment horizontal="right" vertical="center"/>
      <protection/>
    </xf>
    <xf numFmtId="179" fontId="5" fillId="0" borderId="10" xfId="42" applyNumberFormat="1" applyFont="1" applyBorder="1" applyAlignment="1">
      <alignment/>
    </xf>
    <xf numFmtId="179" fontId="5" fillId="0" borderId="25" xfId="42" applyNumberFormat="1" applyFont="1" applyBorder="1" applyAlignment="1">
      <alignment/>
    </xf>
    <xf numFmtId="179" fontId="5" fillId="0" borderId="21" xfId="42" applyNumberFormat="1" applyFont="1" applyBorder="1" applyAlignment="1">
      <alignment/>
    </xf>
    <xf numFmtId="179" fontId="3" fillId="0" borderId="0" xfId="42" applyNumberFormat="1" applyFont="1" applyAlignment="1">
      <alignment/>
    </xf>
    <xf numFmtId="3" fontId="16" fillId="0" borderId="10" xfId="0" applyNumberFormat="1" applyFont="1" applyBorder="1" applyAlignment="1">
      <alignment vertical="center"/>
    </xf>
    <xf numFmtId="179" fontId="6" fillId="0" borderId="32" xfId="42" applyNumberFormat="1" applyFont="1" applyBorder="1" applyAlignment="1">
      <alignment/>
    </xf>
    <xf numFmtId="179" fontId="14" fillId="0" borderId="10" xfId="42" applyNumberFormat="1" applyFont="1" applyBorder="1" applyAlignment="1">
      <alignment/>
    </xf>
    <xf numFmtId="179" fontId="3" fillId="0" borderId="21" xfId="42" applyNumberFormat="1" applyFont="1" applyBorder="1" applyAlignment="1">
      <alignment/>
    </xf>
    <xf numFmtId="0" fontId="1" fillId="0" borderId="32" xfId="0" applyFont="1" applyBorder="1" applyAlignment="1">
      <alignment horizontal="center"/>
    </xf>
    <xf numFmtId="179" fontId="12" fillId="0" borderId="32" xfId="42" applyNumberFormat="1" applyFont="1" applyBorder="1" applyAlignment="1">
      <alignment/>
    </xf>
    <xf numFmtId="179" fontId="6" fillId="0" borderId="33" xfId="42" applyNumberFormat="1" applyFont="1" applyBorder="1" applyAlignment="1">
      <alignment/>
    </xf>
    <xf numFmtId="179" fontId="6" fillId="0" borderId="28" xfId="42" applyNumberFormat="1" applyFont="1" applyBorder="1" applyAlignment="1">
      <alignment/>
    </xf>
    <xf numFmtId="179" fontId="6" fillId="0" borderId="22" xfId="42" applyNumberFormat="1" applyFont="1" applyBorder="1" applyAlignment="1">
      <alignment/>
    </xf>
    <xf numFmtId="179" fontId="6" fillId="0" borderId="27" xfId="42" applyNumberFormat="1" applyFont="1" applyBorder="1" applyAlignment="1">
      <alignment/>
    </xf>
    <xf numFmtId="179" fontId="6" fillId="0" borderId="29" xfId="42" applyNumberFormat="1" applyFont="1" applyBorder="1" applyAlignment="1">
      <alignment/>
    </xf>
    <xf numFmtId="179" fontId="21" fillId="0" borderId="20" xfId="42" applyNumberFormat="1" applyFont="1" applyBorder="1" applyAlignment="1">
      <alignment/>
    </xf>
    <xf numFmtId="179" fontId="21" fillId="0" borderId="10" xfId="42" applyNumberFormat="1" applyFont="1" applyBorder="1" applyAlignment="1">
      <alignment/>
    </xf>
    <xf numFmtId="179" fontId="5" fillId="0" borderId="27" xfId="42" applyNumberFormat="1" applyFont="1" applyBorder="1" applyAlignment="1">
      <alignment/>
    </xf>
    <xf numFmtId="3" fontId="22" fillId="0" borderId="32" xfId="0" applyNumberFormat="1" applyFont="1" applyBorder="1" applyAlignment="1">
      <alignment vertical="center"/>
    </xf>
    <xf numFmtId="0" fontId="12" fillId="0" borderId="34" xfId="0" applyFont="1" applyBorder="1" applyAlignment="1">
      <alignment/>
    </xf>
    <xf numFmtId="0" fontId="1" fillId="0" borderId="35" xfId="0" applyFont="1" applyBorder="1" applyAlignment="1">
      <alignment horizontal="center"/>
    </xf>
    <xf numFmtId="179" fontId="12" fillId="0" borderId="35" xfId="42" applyNumberFormat="1" applyFont="1" applyBorder="1" applyAlignment="1">
      <alignment/>
    </xf>
    <xf numFmtId="0" fontId="1" fillId="0" borderId="28" xfId="0" applyFont="1" applyBorder="1" applyAlignment="1">
      <alignment/>
    </xf>
    <xf numFmtId="0" fontId="1" fillId="0" borderId="27" xfId="0" applyFont="1" applyBorder="1" applyAlignment="1">
      <alignment/>
    </xf>
    <xf numFmtId="0" fontId="2" fillId="24" borderId="36" xfId="0" applyFont="1" applyFill="1" applyBorder="1" applyAlignment="1">
      <alignment horizontal="center"/>
    </xf>
    <xf numFmtId="179" fontId="3" fillId="24" borderId="37" xfId="42" applyNumberFormat="1" applyFont="1" applyFill="1" applyBorder="1" applyAlignment="1">
      <alignment/>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3" xfId="0" applyFont="1" applyBorder="1" applyAlignment="1">
      <alignment horizontal="center" vertical="center" wrapText="1"/>
    </xf>
    <xf numFmtId="179" fontId="5" fillId="0" borderId="22" xfId="42" applyNumberFormat="1" applyFont="1" applyBorder="1" applyAlignment="1">
      <alignment/>
    </xf>
    <xf numFmtId="179" fontId="5" fillId="0" borderId="10" xfId="42" applyNumberFormat="1" applyFont="1" applyBorder="1" applyAlignment="1">
      <alignment vertical="center" wrapText="1"/>
    </xf>
    <xf numFmtId="179" fontId="5" fillId="0" borderId="22" xfId="42" applyNumberFormat="1" applyFont="1" applyBorder="1" applyAlignment="1">
      <alignment vertical="center" wrapText="1"/>
    </xf>
    <xf numFmtId="179" fontId="5" fillId="0" borderId="35" xfId="42" applyNumberFormat="1" applyFont="1" applyBorder="1" applyAlignment="1">
      <alignment/>
    </xf>
    <xf numFmtId="179" fontId="5" fillId="0" borderId="42" xfId="42" applyNumberFormat="1" applyFont="1" applyBorder="1" applyAlignment="1">
      <alignment/>
    </xf>
    <xf numFmtId="0" fontId="5" fillId="0" borderId="34" xfId="0" applyFont="1" applyBorder="1" applyAlignment="1">
      <alignment/>
    </xf>
    <xf numFmtId="0" fontId="5" fillId="0" borderId="19" xfId="0" applyFont="1" applyBorder="1" applyAlignment="1">
      <alignment vertical="center" wrapText="1"/>
    </xf>
    <xf numFmtId="0" fontId="5" fillId="0" borderId="43" xfId="0" applyFont="1" applyBorder="1" applyAlignment="1">
      <alignment vertical="center" wrapText="1"/>
    </xf>
    <xf numFmtId="0" fontId="11" fillId="0" borderId="0" xfId="0" applyFont="1" applyAlignment="1">
      <alignment/>
    </xf>
    <xf numFmtId="0" fontId="12" fillId="0" borderId="21" xfId="0" applyFont="1" applyBorder="1" applyAlignment="1">
      <alignment horizontal="center"/>
    </xf>
    <xf numFmtId="0" fontId="19" fillId="0" borderId="44" xfId="0" applyFont="1" applyBorder="1" applyAlignment="1">
      <alignment/>
    </xf>
    <xf numFmtId="0" fontId="5" fillId="0" borderId="35" xfId="0" applyFont="1" applyBorder="1" applyAlignment="1">
      <alignment vertical="center" wrapText="1"/>
    </xf>
    <xf numFmtId="0" fontId="16" fillId="0" borderId="35" xfId="0" applyFont="1" applyBorder="1" applyAlignment="1">
      <alignment vertical="center"/>
    </xf>
    <xf numFmtId="179" fontId="16" fillId="0" borderId="35" xfId="42" applyNumberFormat="1" applyFont="1" applyBorder="1" applyAlignment="1">
      <alignment vertical="center"/>
    </xf>
    <xf numFmtId="0" fontId="5" fillId="0" borderId="20" xfId="0" applyFont="1" applyBorder="1" applyAlignment="1">
      <alignment vertical="center" wrapText="1"/>
    </xf>
    <xf numFmtId="3" fontId="16" fillId="0" borderId="20" xfId="0" applyNumberFormat="1" applyFont="1" applyBorder="1" applyAlignment="1">
      <alignment vertical="center"/>
    </xf>
    <xf numFmtId="179" fontId="16" fillId="0" borderId="20" xfId="42" applyNumberFormat="1" applyFont="1" applyBorder="1" applyAlignment="1">
      <alignment vertical="center"/>
    </xf>
    <xf numFmtId="0" fontId="6" fillId="0" borderId="16" xfId="0" applyFont="1" applyBorder="1" applyAlignment="1">
      <alignment horizontal="center" vertical="center" wrapText="1"/>
    </xf>
    <xf numFmtId="179" fontId="4" fillId="0" borderId="0" xfId="0" applyNumberFormat="1" applyFont="1" applyAlignment="1">
      <alignment/>
    </xf>
    <xf numFmtId="179" fontId="7" fillId="0" borderId="0" xfId="0" applyNumberFormat="1" applyFont="1" applyAlignment="1">
      <alignment/>
    </xf>
    <xf numFmtId="179" fontId="1" fillId="0" borderId="0" xfId="0" applyNumberFormat="1" applyFont="1" applyAlignment="1">
      <alignment/>
    </xf>
    <xf numFmtId="179" fontId="0" fillId="0" borderId="0" xfId="0" applyNumberFormat="1" applyAlignment="1">
      <alignment/>
    </xf>
    <xf numFmtId="0" fontId="6" fillId="0" borderId="32" xfId="0" applyFont="1" applyBorder="1" applyAlignment="1">
      <alignment vertical="center" wrapText="1"/>
    </xf>
    <xf numFmtId="179" fontId="12" fillId="0" borderId="0" xfId="42" applyNumberFormat="1" applyFont="1" applyAlignment="1">
      <alignment/>
    </xf>
    <xf numFmtId="179" fontId="3" fillId="0" borderId="0" xfId="0" applyNumberFormat="1" applyFont="1" applyAlignment="1">
      <alignment horizontal="center"/>
    </xf>
    <xf numFmtId="179" fontId="23" fillId="0" borderId="0" xfId="42" applyNumberFormat="1" applyFont="1" applyAlignment="1">
      <alignment/>
    </xf>
    <xf numFmtId="0" fontId="23" fillId="0" borderId="0" xfId="0" applyFont="1" applyAlignment="1">
      <alignment/>
    </xf>
    <xf numFmtId="0" fontId="1" fillId="0" borderId="0" xfId="0" applyFont="1" applyAlignment="1" quotePrefix="1">
      <alignment horizontal="left"/>
    </xf>
    <xf numFmtId="0" fontId="6" fillId="0" borderId="43" xfId="0" applyFont="1" applyBorder="1" applyAlignment="1">
      <alignment vertical="center" wrapText="1"/>
    </xf>
    <xf numFmtId="0" fontId="5" fillId="0" borderId="11" xfId="0" applyFont="1" applyBorder="1" applyAlignment="1" quotePrefix="1">
      <alignment/>
    </xf>
    <xf numFmtId="0" fontId="5" fillId="0" borderId="30" xfId="0" applyFont="1" applyBorder="1" applyAlignment="1">
      <alignment/>
    </xf>
    <xf numFmtId="0" fontId="5" fillId="0" borderId="18" xfId="0" applyFont="1" applyBorder="1" applyAlignment="1">
      <alignment/>
    </xf>
    <xf numFmtId="0" fontId="5" fillId="0" borderId="11" xfId="0" applyFont="1" applyBorder="1" applyAlignment="1" quotePrefix="1">
      <alignment vertical="center" wrapText="1"/>
    </xf>
    <xf numFmtId="0" fontId="6" fillId="0" borderId="18" xfId="0" applyFont="1" applyBorder="1" applyAlignment="1">
      <alignment/>
    </xf>
    <xf numFmtId="0" fontId="5" fillId="0" borderId="19" xfId="0" applyFont="1" applyBorder="1" applyAlignment="1">
      <alignment/>
    </xf>
    <xf numFmtId="179" fontId="9" fillId="0" borderId="20" xfId="42" applyNumberFormat="1" applyFont="1" applyBorder="1" applyAlignment="1">
      <alignment vertical="center"/>
    </xf>
    <xf numFmtId="0" fontId="24" fillId="0" borderId="0" xfId="0" applyFont="1" applyAlignment="1">
      <alignment/>
    </xf>
    <xf numFmtId="0" fontId="25" fillId="0" borderId="0" xfId="0" applyFont="1" applyAlignment="1">
      <alignment/>
    </xf>
    <xf numFmtId="179" fontId="5" fillId="0" borderId="28" xfId="42" applyNumberFormat="1" applyFont="1" applyBorder="1" applyAlignment="1">
      <alignment/>
    </xf>
    <xf numFmtId="0" fontId="3" fillId="22" borderId="45" xfId="0" applyFont="1" applyFill="1" applyBorder="1" applyAlignment="1">
      <alignment horizontal="center"/>
    </xf>
    <xf numFmtId="0" fontId="2" fillId="22" borderId="46" xfId="0" applyFont="1" applyFill="1" applyBorder="1" applyAlignment="1">
      <alignment horizontal="center"/>
    </xf>
    <xf numFmtId="179" fontId="3" fillId="22" borderId="46" xfId="42" applyNumberFormat="1" applyFont="1" applyFill="1" applyBorder="1" applyAlignment="1">
      <alignment/>
    </xf>
    <xf numFmtId="179" fontId="3" fillId="22" borderId="47" xfId="42" applyNumberFormat="1" applyFont="1" applyFill="1" applyBorder="1" applyAlignment="1">
      <alignment/>
    </xf>
    <xf numFmtId="0" fontId="1" fillId="0" borderId="19" xfId="0" applyFont="1" applyBorder="1" applyAlignment="1">
      <alignment/>
    </xf>
    <xf numFmtId="0" fontId="1" fillId="0" borderId="21" xfId="0" applyFont="1" applyBorder="1" applyAlignment="1">
      <alignment horizontal="center"/>
    </xf>
    <xf numFmtId="179" fontId="12" fillId="0" borderId="21" xfId="42" applyNumberFormat="1" applyFont="1" applyBorder="1" applyAlignment="1">
      <alignment/>
    </xf>
    <xf numFmtId="179" fontId="12" fillId="0" borderId="28" xfId="42" applyNumberFormat="1" applyFont="1" applyBorder="1" applyAlignment="1">
      <alignment/>
    </xf>
    <xf numFmtId="3" fontId="28" fillId="0" borderId="0" xfId="0" applyNumberFormat="1" applyFont="1" applyAlignment="1">
      <alignment horizontal="right" vertical="center"/>
    </xf>
    <xf numFmtId="0" fontId="3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center" vertical="center"/>
      <protection/>
    </xf>
    <xf numFmtId="0" fontId="0" fillId="0" borderId="0" xfId="0" applyNumberFormat="1" applyFill="1" applyBorder="1" applyAlignment="1" applyProtection="1">
      <alignment/>
      <protection/>
    </xf>
    <xf numFmtId="179" fontId="0" fillId="0" borderId="0" xfId="42"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horizontal="center"/>
      <protection/>
    </xf>
    <xf numFmtId="179" fontId="33" fillId="0" borderId="0" xfId="42" applyNumberFormat="1" applyFont="1" applyFill="1" applyBorder="1" applyAlignment="1" applyProtection="1">
      <alignment horizontal="right" vertical="center"/>
      <protection/>
    </xf>
    <xf numFmtId="0" fontId="34" fillId="0" borderId="26" xfId="0" applyNumberFormat="1" applyFont="1" applyFill="1" applyBorder="1" applyAlignment="1" applyProtection="1">
      <alignment horizontal="center" vertical="center"/>
      <protection/>
    </xf>
    <xf numFmtId="0" fontId="35" fillId="0" borderId="23" xfId="0" applyNumberFormat="1" applyFont="1" applyFill="1" applyBorder="1" applyAlignment="1" applyProtection="1">
      <alignment/>
      <protection/>
    </xf>
    <xf numFmtId="14" fontId="35" fillId="0" borderId="23" xfId="0" applyNumberFormat="1" applyFont="1" applyFill="1" applyBorder="1" applyAlignment="1" applyProtection="1">
      <alignment vertical="center"/>
      <protection/>
    </xf>
    <xf numFmtId="14" fontId="35" fillId="0" borderId="24" xfId="0" applyNumberFormat="1" applyFont="1" applyFill="1" applyBorder="1" applyAlignment="1" applyProtection="1">
      <alignment vertical="center"/>
      <protection/>
    </xf>
    <xf numFmtId="14" fontId="36" fillId="0" borderId="0" xfId="0" applyNumberFormat="1" applyFont="1" applyFill="1" applyBorder="1" applyAlignment="1" applyProtection="1">
      <alignment/>
      <protection/>
    </xf>
    <xf numFmtId="0" fontId="37" fillId="0" borderId="11" xfId="0" applyNumberFormat="1" applyFont="1" applyFill="1" applyBorder="1" applyAlignment="1" applyProtection="1">
      <alignment horizontal="left" vertical="center"/>
      <protection/>
    </xf>
    <xf numFmtId="49" fontId="36" fillId="0" borderId="10" xfId="0" applyNumberFormat="1" applyFont="1" applyFill="1" applyBorder="1" applyAlignment="1" applyProtection="1">
      <alignment horizontal="center" vertical="center"/>
      <protection/>
    </xf>
    <xf numFmtId="0" fontId="36" fillId="0" borderId="10" xfId="0" applyNumberFormat="1" applyFont="1" applyFill="1" applyBorder="1" applyAlignment="1" applyProtection="1">
      <alignment/>
      <protection/>
    </xf>
    <xf numFmtId="179" fontId="36" fillId="0" borderId="10" xfId="42" applyNumberFormat="1" applyFont="1" applyFill="1" applyBorder="1" applyAlignment="1" applyProtection="1">
      <alignment vertical="center"/>
      <protection/>
    </xf>
    <xf numFmtId="179" fontId="36" fillId="0" borderId="22" xfId="42" applyNumberFormat="1" applyFont="1" applyFill="1" applyBorder="1" applyAlignment="1" applyProtection="1">
      <alignment vertical="center"/>
      <protection/>
    </xf>
    <xf numFmtId="3"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6" fillId="0" borderId="11" xfId="0" applyNumberFormat="1" applyFont="1" applyFill="1" applyBorder="1" applyAlignment="1" applyProtection="1">
      <alignment horizontal="left" vertical="center"/>
      <protection/>
    </xf>
    <xf numFmtId="179" fontId="33" fillId="0" borderId="0" xfId="0" applyNumberFormat="1" applyFont="1" applyFill="1" applyBorder="1" applyAlignment="1" applyProtection="1">
      <alignment/>
      <protection/>
    </xf>
    <xf numFmtId="0" fontId="30" fillId="0" borderId="11" xfId="0" applyNumberFormat="1" applyFont="1" applyFill="1" applyBorder="1" applyAlignment="1" applyProtection="1">
      <alignment horizontal="left" vertical="center"/>
      <protection/>
    </xf>
    <xf numFmtId="49" fontId="30" fillId="0" borderId="10"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protection/>
    </xf>
    <xf numFmtId="179" fontId="30" fillId="0" borderId="10" xfId="42" applyNumberFormat="1" applyFont="1" applyFill="1" applyBorder="1" applyAlignment="1" applyProtection="1">
      <alignment vertical="center"/>
      <protection/>
    </xf>
    <xf numFmtId="179" fontId="30" fillId="0" borderId="22" xfId="42" applyNumberFormat="1" applyFont="1" applyFill="1" applyBorder="1" applyAlignment="1" applyProtection="1">
      <alignment vertical="center"/>
      <protection/>
    </xf>
    <xf numFmtId="3" fontId="0" fillId="0" borderId="0" xfId="0" applyNumberFormat="1" applyFill="1" applyBorder="1" applyAlignment="1" applyProtection="1">
      <alignment/>
      <protection/>
    </xf>
    <xf numFmtId="179" fontId="0" fillId="0" borderId="0" xfId="42" applyNumberFormat="1" applyFont="1" applyFill="1" applyBorder="1" applyAlignment="1" applyProtection="1">
      <alignment/>
      <protection/>
    </xf>
    <xf numFmtId="0" fontId="30" fillId="0" borderId="11" xfId="0" applyNumberFormat="1" applyFont="1" applyFill="1" applyBorder="1" applyAlignment="1" applyProtection="1" quotePrefix="1">
      <alignment horizontal="left" vertical="center"/>
      <protection/>
    </xf>
    <xf numFmtId="0" fontId="30" fillId="0" borderId="34" xfId="0" applyNumberFormat="1" applyFont="1" applyFill="1" applyBorder="1" applyAlignment="1" applyProtection="1">
      <alignment horizontal="left" vertical="center"/>
      <protection/>
    </xf>
    <xf numFmtId="49" fontId="30" fillId="0" borderId="35" xfId="0" applyNumberFormat="1" applyFont="1" applyFill="1" applyBorder="1" applyAlignment="1" applyProtection="1">
      <alignment horizontal="center" vertical="center"/>
      <protection/>
    </xf>
    <xf numFmtId="0" fontId="30" fillId="0" borderId="35" xfId="0" applyNumberFormat="1" applyFont="1" applyFill="1" applyBorder="1" applyAlignment="1" applyProtection="1">
      <alignment/>
      <protection/>
    </xf>
    <xf numFmtId="179" fontId="30" fillId="0" borderId="35" xfId="42" applyNumberFormat="1" applyFont="1" applyFill="1" applyBorder="1" applyAlignment="1" applyProtection="1">
      <alignment vertical="center"/>
      <protection/>
    </xf>
    <xf numFmtId="179" fontId="30" fillId="0" borderId="42" xfId="42" applyNumberFormat="1" applyFont="1" applyFill="1" applyBorder="1" applyAlignment="1" applyProtection="1">
      <alignment vertical="center"/>
      <protection/>
    </xf>
    <xf numFmtId="0" fontId="35" fillId="0" borderId="48" xfId="0" applyNumberFormat="1" applyFont="1" applyFill="1" applyBorder="1" applyAlignment="1" applyProtection="1">
      <alignment horizontal="left" vertical="center"/>
      <protection/>
    </xf>
    <xf numFmtId="49" fontId="30" fillId="0" borderId="49" xfId="0" applyNumberFormat="1" applyFont="1" applyFill="1" applyBorder="1" applyAlignment="1" applyProtection="1">
      <alignment horizontal="center" vertical="center"/>
      <protection/>
    </xf>
    <xf numFmtId="0" fontId="30" fillId="0" borderId="49" xfId="0" applyNumberFormat="1" applyFont="1" applyFill="1" applyBorder="1" applyAlignment="1" applyProtection="1">
      <alignment/>
      <protection/>
    </xf>
    <xf numFmtId="179" fontId="36" fillId="0" borderId="49" xfId="42" applyNumberFormat="1" applyFont="1" applyFill="1" applyBorder="1" applyAlignment="1" applyProtection="1">
      <alignment vertical="center"/>
      <protection/>
    </xf>
    <xf numFmtId="179" fontId="30" fillId="0" borderId="50" xfId="42" applyNumberFormat="1" applyFont="1" applyFill="1" applyBorder="1" applyAlignment="1" applyProtection="1">
      <alignment vertical="center"/>
      <protection/>
    </xf>
    <xf numFmtId="179" fontId="0" fillId="0" borderId="0" xfId="0" applyNumberFormat="1" applyFill="1" applyBorder="1" applyAlignment="1" applyProtection="1">
      <alignment/>
      <protection/>
    </xf>
    <xf numFmtId="49"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protection/>
    </xf>
    <xf numFmtId="179" fontId="30" fillId="0" borderId="0" xfId="42" applyNumberFormat="1" applyFont="1" applyFill="1" applyBorder="1" applyAlignment="1" applyProtection="1">
      <alignment vertical="center"/>
      <protection/>
    </xf>
    <xf numFmtId="0" fontId="37" fillId="0" borderId="51" xfId="0" applyNumberFormat="1" applyFont="1" applyFill="1" applyBorder="1" applyAlignment="1" applyProtection="1">
      <alignment horizontal="left" vertical="center"/>
      <protection/>
    </xf>
    <xf numFmtId="49" fontId="30" fillId="0" borderId="52" xfId="0" applyNumberFormat="1" applyFont="1" applyFill="1" applyBorder="1" applyAlignment="1" applyProtection="1">
      <alignment horizontal="center" vertical="center"/>
      <protection/>
    </xf>
    <xf numFmtId="0" fontId="30" fillId="0" borderId="52" xfId="0" applyNumberFormat="1" applyFont="1" applyFill="1" applyBorder="1" applyAlignment="1" applyProtection="1">
      <alignment/>
      <protection/>
    </xf>
    <xf numFmtId="179" fontId="36" fillId="0" borderId="52" xfId="42" applyNumberFormat="1" applyFont="1" applyFill="1" applyBorder="1" applyAlignment="1" applyProtection="1">
      <alignment vertical="center"/>
      <protection/>
    </xf>
    <xf numFmtId="179" fontId="30" fillId="0" borderId="53" xfId="42" applyNumberFormat="1" applyFont="1" applyFill="1" applyBorder="1" applyAlignment="1" applyProtection="1">
      <alignment vertical="center"/>
      <protection/>
    </xf>
    <xf numFmtId="0" fontId="36" fillId="0" borderId="0" xfId="0" applyNumberFormat="1" applyFont="1" applyFill="1" applyBorder="1" applyAlignment="1" applyProtection="1">
      <alignment horizontal="left" vertical="center"/>
      <protection/>
    </xf>
    <xf numFmtId="0" fontId="36" fillId="0" borderId="26" xfId="0" applyNumberFormat="1" applyFont="1" applyFill="1" applyBorder="1" applyAlignment="1" applyProtection="1">
      <alignment horizontal="left" vertical="center"/>
      <protection/>
    </xf>
    <xf numFmtId="49" fontId="36" fillId="0" borderId="23" xfId="0" applyNumberFormat="1" applyFont="1" applyFill="1" applyBorder="1" applyAlignment="1" applyProtection="1">
      <alignment horizontal="center" vertical="center"/>
      <protection/>
    </xf>
    <xf numFmtId="14" fontId="36" fillId="0" borderId="23" xfId="0" applyNumberFormat="1" applyFont="1" applyFill="1" applyBorder="1" applyAlignment="1" applyProtection="1">
      <alignment/>
      <protection/>
    </xf>
    <xf numFmtId="14" fontId="36" fillId="0" borderId="24"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0" fillId="0" borderId="18" xfId="0" applyNumberFormat="1" applyFont="1" applyFill="1" applyBorder="1" applyAlignment="1" applyProtection="1">
      <alignment horizontal="left" vertical="center"/>
      <protection/>
    </xf>
    <xf numFmtId="49" fontId="0" fillId="0" borderId="20" xfId="0" applyNumberFormat="1" applyFill="1" applyBorder="1" applyAlignment="1" applyProtection="1">
      <alignment horizontal="center" vertical="center"/>
      <protection/>
    </xf>
    <xf numFmtId="0" fontId="0" fillId="0" borderId="20" xfId="0" applyNumberFormat="1" applyFill="1" applyBorder="1" applyAlignment="1" applyProtection="1">
      <alignment/>
      <protection/>
    </xf>
    <xf numFmtId="179" fontId="0" fillId="0" borderId="20" xfId="42" applyNumberFormat="1" applyFont="1" applyFill="1" applyBorder="1" applyAlignment="1" applyProtection="1">
      <alignment vertical="center"/>
      <protection/>
    </xf>
    <xf numFmtId="179" fontId="0" fillId="0" borderId="29" xfId="42" applyNumberFormat="1" applyFont="1" applyFill="1" applyBorder="1" applyAlignment="1" applyProtection="1">
      <alignment vertical="center"/>
      <protection/>
    </xf>
    <xf numFmtId="49" fontId="0" fillId="0" borderId="10" xfId="0" applyNumberFormat="1" applyFill="1" applyBorder="1" applyAlignment="1" applyProtection="1">
      <alignment horizontal="center" vertical="center"/>
      <protection/>
    </xf>
    <xf numFmtId="0" fontId="0" fillId="0" borderId="10" xfId="0" applyNumberFormat="1" applyFill="1" applyBorder="1" applyAlignment="1" applyProtection="1">
      <alignment/>
      <protection/>
    </xf>
    <xf numFmtId="179" fontId="0" fillId="0" borderId="10" xfId="42" applyNumberFormat="1" applyFont="1" applyFill="1" applyBorder="1" applyAlignment="1" applyProtection="1">
      <alignment vertical="center"/>
      <protection/>
    </xf>
    <xf numFmtId="179" fontId="0" fillId="0" borderId="22" xfId="42" applyNumberFormat="1" applyFont="1" applyFill="1" applyBorder="1" applyAlignment="1" applyProtection="1">
      <alignment vertical="center"/>
      <protection/>
    </xf>
    <xf numFmtId="0" fontId="30" fillId="0" borderId="19" xfId="0" applyNumberFormat="1" applyFont="1" applyFill="1" applyBorder="1" applyAlignment="1" applyProtection="1">
      <alignment horizontal="left" vertical="center"/>
      <protection/>
    </xf>
    <xf numFmtId="49" fontId="0" fillId="0" borderId="21" xfId="0" applyNumberFormat="1" applyFill="1" applyBorder="1" applyAlignment="1" applyProtection="1">
      <alignment horizontal="center" vertical="center"/>
      <protection/>
    </xf>
    <xf numFmtId="0" fontId="0" fillId="0" borderId="21" xfId="0" applyNumberFormat="1" applyFill="1" applyBorder="1" applyAlignment="1" applyProtection="1">
      <alignment/>
      <protection/>
    </xf>
    <xf numFmtId="179" fontId="0" fillId="0" borderId="21" xfId="42" applyNumberFormat="1" applyFont="1" applyFill="1" applyBorder="1" applyAlignment="1" applyProtection="1">
      <alignment vertical="center"/>
      <protection/>
    </xf>
    <xf numFmtId="179" fontId="0" fillId="0" borderId="28" xfId="42" applyNumberFormat="1" applyFont="1" applyFill="1" applyBorder="1" applyAlignment="1" applyProtection="1">
      <alignment vertical="center"/>
      <protection/>
    </xf>
    <xf numFmtId="0" fontId="38" fillId="0" borderId="0" xfId="0" applyNumberFormat="1" applyFont="1" applyFill="1" applyBorder="1" applyAlignment="1" applyProtection="1">
      <alignment horizontal="right"/>
      <protection/>
    </xf>
    <xf numFmtId="0" fontId="35" fillId="0" borderId="0" xfId="0" applyNumberFormat="1" applyFont="1" applyFill="1" applyBorder="1" applyAlignment="1" applyProtection="1">
      <alignment horizontal="center" vertical="center"/>
      <protection/>
    </xf>
    <xf numFmtId="179" fontId="35" fillId="0" borderId="0" xfId="42" applyNumberFormat="1" applyFont="1" applyFill="1" applyBorder="1" applyAlignment="1" applyProtection="1">
      <alignment vertical="center"/>
      <protection/>
    </xf>
    <xf numFmtId="0" fontId="39" fillId="0" borderId="0" xfId="0" applyNumberFormat="1" applyFont="1" applyFill="1" applyBorder="1" applyAlignment="1" applyProtection="1">
      <alignment/>
      <protection/>
    </xf>
    <xf numFmtId="0" fontId="43" fillId="25" borderId="16" xfId="0" applyFont="1" applyFill="1" applyBorder="1" applyAlignment="1">
      <alignment vertical="center"/>
    </xf>
    <xf numFmtId="3" fontId="43" fillId="25" borderId="16" xfId="0" applyNumberFormat="1" applyFont="1" applyFill="1" applyBorder="1" applyAlignment="1">
      <alignment horizontal="right" vertical="center"/>
    </xf>
    <xf numFmtId="0" fontId="43" fillId="0" borderId="16" xfId="0" applyFont="1" applyBorder="1" applyAlignment="1">
      <alignment vertical="center"/>
    </xf>
    <xf numFmtId="3" fontId="43" fillId="0" borderId="16" xfId="0" applyNumberFormat="1" applyFont="1" applyBorder="1" applyAlignment="1">
      <alignment horizontal="right" vertical="center"/>
    </xf>
    <xf numFmtId="0" fontId="42" fillId="25" borderId="16" xfId="0" applyFont="1" applyFill="1" applyBorder="1" applyAlignment="1">
      <alignment vertical="center"/>
    </xf>
    <xf numFmtId="3" fontId="42" fillId="25" borderId="16" xfId="0" applyNumberFormat="1" applyFont="1" applyFill="1" applyBorder="1" applyAlignment="1">
      <alignment horizontal="right" vertical="center"/>
    </xf>
    <xf numFmtId="0" fontId="0" fillId="25" borderId="16" xfId="0" applyNumberFormat="1" applyFill="1" applyBorder="1" applyAlignment="1" applyProtection="1">
      <alignment/>
      <protection/>
    </xf>
    <xf numFmtId="0" fontId="0" fillId="0" borderId="16" xfId="0" applyNumberFormat="1" applyFill="1" applyBorder="1" applyAlignment="1" applyProtection="1">
      <alignment/>
      <protection/>
    </xf>
    <xf numFmtId="179" fontId="0" fillId="0" borderId="0" xfId="42" applyNumberFormat="1" applyFont="1" applyAlignment="1">
      <alignment/>
    </xf>
    <xf numFmtId="179" fontId="12" fillId="0" borderId="0" xfId="0" applyNumberFormat="1" applyFont="1" applyAlignment="1">
      <alignment/>
    </xf>
    <xf numFmtId="43" fontId="0" fillId="0" borderId="0" xfId="42" applyNumberFormat="1" applyFont="1" applyAlignment="1">
      <alignment/>
    </xf>
    <xf numFmtId="191" fontId="0" fillId="0" borderId="0" xfId="42" applyNumberFormat="1" applyFont="1" applyAlignment="1">
      <alignment/>
    </xf>
    <xf numFmtId="43" fontId="3" fillId="0" borderId="22" xfId="42" applyFont="1" applyBorder="1" applyAlignment="1">
      <alignment/>
    </xf>
    <xf numFmtId="0" fontId="42" fillId="0" borderId="16" xfId="0" applyFont="1" applyFill="1" applyBorder="1" applyAlignment="1">
      <alignment vertical="center"/>
    </xf>
    <xf numFmtId="3" fontId="42" fillId="0" borderId="16" xfId="0" applyNumberFormat="1" applyFont="1" applyFill="1" applyBorder="1" applyAlignment="1">
      <alignment horizontal="right" vertical="center"/>
    </xf>
    <xf numFmtId="179" fontId="0" fillId="0" borderId="0" xfId="42" applyNumberFormat="1" applyFont="1" applyFill="1" applyAlignment="1">
      <alignment/>
    </xf>
    <xf numFmtId="0" fontId="0" fillId="0" borderId="0" xfId="0" applyFill="1" applyAlignment="1">
      <alignment/>
    </xf>
    <xf numFmtId="0" fontId="43" fillId="0" borderId="0" xfId="0" applyFont="1" applyAlignment="1">
      <alignment vertical="center"/>
    </xf>
    <xf numFmtId="0" fontId="44" fillId="0" borderId="0" xfId="0" applyNumberFormat="1" applyFont="1" applyFill="1" applyBorder="1" applyAlignment="1" applyProtection="1">
      <alignment/>
      <protection/>
    </xf>
    <xf numFmtId="3" fontId="43" fillId="0" borderId="0" xfId="0" applyNumberFormat="1" applyFont="1" applyAlignment="1">
      <alignment horizontal="right" vertical="center"/>
    </xf>
    <xf numFmtId="0" fontId="42" fillId="0" borderId="0" xfId="0" applyFont="1" applyAlignment="1">
      <alignment vertical="center"/>
    </xf>
    <xf numFmtId="3" fontId="42" fillId="0" borderId="0" xfId="0" applyNumberFormat="1" applyFont="1" applyAlignment="1">
      <alignment horizontal="right" vertical="center"/>
    </xf>
    <xf numFmtId="0" fontId="42" fillId="25" borderId="0" xfId="0" applyFont="1" applyFill="1" applyAlignment="1">
      <alignment vertical="center"/>
    </xf>
    <xf numFmtId="0" fontId="44" fillId="0" borderId="16" xfId="0" applyNumberFormat="1" applyFont="1" applyFill="1" applyBorder="1" applyAlignment="1" applyProtection="1">
      <alignment/>
      <protection/>
    </xf>
    <xf numFmtId="0" fontId="42" fillId="25" borderId="0" xfId="0" applyFont="1" applyFill="1" applyBorder="1" applyAlignment="1">
      <alignment vertical="center"/>
    </xf>
    <xf numFmtId="3" fontId="42" fillId="25" borderId="0" xfId="0" applyNumberFormat="1" applyFont="1" applyFill="1" applyAlignment="1">
      <alignment horizontal="right" vertical="center"/>
    </xf>
    <xf numFmtId="179" fontId="0" fillId="25" borderId="0" xfId="42" applyNumberFormat="1" applyFont="1" applyFill="1" applyAlignment="1" applyProtection="1">
      <alignment/>
      <protection/>
    </xf>
    <xf numFmtId="179" fontId="0" fillId="0" borderId="16" xfId="42" applyNumberFormat="1" applyFont="1" applyFill="1" applyBorder="1" applyAlignment="1" applyProtection="1">
      <alignment/>
      <protection/>
    </xf>
    <xf numFmtId="179" fontId="0" fillId="25" borderId="16" xfId="42" applyNumberFormat="1" applyFont="1" applyFill="1" applyBorder="1" applyAlignment="1" applyProtection="1">
      <alignment/>
      <protection/>
    </xf>
    <xf numFmtId="179" fontId="43" fillId="0" borderId="16" xfId="42" applyNumberFormat="1" applyFont="1" applyBorder="1" applyAlignment="1">
      <alignment horizontal="right" vertical="center"/>
    </xf>
    <xf numFmtId="179" fontId="43" fillId="25" borderId="16" xfId="42" applyNumberFormat="1" applyFont="1" applyFill="1" applyBorder="1" applyAlignment="1">
      <alignment horizontal="right" vertical="center"/>
    </xf>
    <xf numFmtId="179" fontId="42" fillId="25" borderId="16" xfId="42" applyNumberFormat="1" applyFont="1" applyFill="1" applyBorder="1" applyAlignment="1">
      <alignment horizontal="right" vertical="center"/>
    </xf>
    <xf numFmtId="179" fontId="42" fillId="0" borderId="16" xfId="42" applyNumberFormat="1" applyFont="1" applyFill="1" applyBorder="1" applyAlignment="1">
      <alignment horizontal="right" vertical="center"/>
    </xf>
    <xf numFmtId="179" fontId="43" fillId="0" borderId="0" xfId="42" applyNumberFormat="1" applyFont="1" applyAlignment="1">
      <alignment horizontal="right" vertical="center"/>
    </xf>
    <xf numFmtId="179" fontId="42" fillId="0" borderId="0" xfId="42" applyNumberFormat="1" applyFont="1" applyAlignment="1">
      <alignment horizontal="right" vertical="center"/>
    </xf>
    <xf numFmtId="43" fontId="1" fillId="0" borderId="0" xfId="42" applyFont="1" applyAlignment="1">
      <alignment/>
    </xf>
    <xf numFmtId="0" fontId="9" fillId="0" borderId="0" xfId="0" applyFont="1" applyAlignment="1">
      <alignment/>
    </xf>
    <xf numFmtId="43" fontId="9" fillId="0" borderId="0" xfId="42" applyFont="1" applyAlignment="1">
      <alignment/>
    </xf>
    <xf numFmtId="209" fontId="9" fillId="0" borderId="0" xfId="42" applyNumberFormat="1" applyFont="1" applyAlignment="1">
      <alignment/>
    </xf>
    <xf numFmtId="221" fontId="9" fillId="0" borderId="0" xfId="0" applyNumberFormat="1" applyFont="1" applyAlignment="1">
      <alignment/>
    </xf>
    <xf numFmtId="179" fontId="12" fillId="0" borderId="0" xfId="0" applyNumberFormat="1" applyFont="1" applyAlignment="1">
      <alignment horizontal="center"/>
    </xf>
    <xf numFmtId="0" fontId="13" fillId="0" borderId="0" xfId="0" applyFont="1" applyAlignment="1">
      <alignment horizontal="center"/>
    </xf>
    <xf numFmtId="0" fontId="7" fillId="0" borderId="0" xfId="0" applyFont="1" applyFill="1" applyAlignment="1">
      <alignment/>
    </xf>
    <xf numFmtId="0" fontId="45" fillId="0" borderId="0" xfId="0" applyFont="1" applyFill="1" applyAlignment="1">
      <alignment/>
    </xf>
    <xf numFmtId="179" fontId="19" fillId="0" borderId="0" xfId="42" applyNumberFormat="1" applyFont="1" applyFill="1" applyAlignment="1">
      <alignment/>
    </xf>
    <xf numFmtId="0" fontId="5" fillId="0" borderId="16" xfId="0" applyFont="1" applyFill="1" applyBorder="1" applyAlignment="1">
      <alignment horizont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179" fontId="1" fillId="0" borderId="55" xfId="42" applyNumberFormat="1" applyFont="1" applyFill="1" applyBorder="1" applyAlignment="1">
      <alignment horizontal="center" vertical="center"/>
    </xf>
    <xf numFmtId="179" fontId="1" fillId="0" borderId="56" xfId="42" applyNumberFormat="1" applyFont="1" applyFill="1" applyBorder="1" applyAlignment="1">
      <alignment horizontal="center" vertical="center"/>
    </xf>
    <xf numFmtId="179" fontId="1" fillId="0" borderId="31" xfId="42" applyNumberFormat="1" applyFont="1" applyFill="1" applyBorder="1" applyAlignment="1">
      <alignment horizontal="center" vertical="center"/>
    </xf>
    <xf numFmtId="0" fontId="1" fillId="0" borderId="56" xfId="0" applyFont="1" applyFill="1" applyBorder="1" applyAlignment="1">
      <alignment horizontal="center"/>
    </xf>
    <xf numFmtId="0" fontId="0" fillId="0" borderId="31" xfId="0" applyFill="1" applyBorder="1" applyAlignment="1">
      <alignment/>
    </xf>
    <xf numFmtId="179" fontId="0" fillId="0" borderId="10" xfId="42" applyNumberFormat="1" applyFont="1" applyFill="1" applyBorder="1" applyAlignment="1">
      <alignment/>
    </xf>
    <xf numFmtId="0" fontId="0" fillId="0" borderId="16"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xf>
    <xf numFmtId="179" fontId="0" fillId="0" borderId="0" xfId="0" applyNumberFormat="1" applyFill="1" applyBorder="1" applyAlignment="1">
      <alignment horizontal="center"/>
    </xf>
    <xf numFmtId="0" fontId="0" fillId="0" borderId="0" xfId="0" applyFill="1" applyBorder="1" applyAlignment="1">
      <alignment horizontal="center"/>
    </xf>
    <xf numFmtId="0" fontId="45" fillId="0" borderId="0" xfId="0" applyFont="1" applyAlignment="1">
      <alignment/>
    </xf>
    <xf numFmtId="179" fontId="14" fillId="0" borderId="0" xfId="42" applyNumberFormat="1" applyFont="1" applyAlignment="1">
      <alignment/>
    </xf>
    <xf numFmtId="0" fontId="1" fillId="0" borderId="57" xfId="0" applyFont="1" applyFill="1" applyBorder="1" applyAlignment="1">
      <alignment horizontal="center"/>
    </xf>
    <xf numFmtId="0" fontId="0" fillId="0" borderId="58" xfId="0" applyFill="1" applyBorder="1" applyAlignment="1">
      <alignment/>
    </xf>
    <xf numFmtId="179" fontId="0" fillId="0" borderId="32" xfId="42" applyNumberFormat="1" applyFont="1" applyFill="1" applyBorder="1" applyAlignment="1">
      <alignment/>
    </xf>
    <xf numFmtId="179" fontId="1" fillId="0" borderId="57" xfId="42" applyNumberFormat="1" applyFont="1" applyFill="1" applyBorder="1" applyAlignment="1">
      <alignment horizontal="center" vertical="center"/>
    </xf>
    <xf numFmtId="179" fontId="1" fillId="0" borderId="58" xfId="42" applyNumberFormat="1" applyFont="1" applyFill="1" applyBorder="1" applyAlignment="1">
      <alignment horizontal="center" vertical="center"/>
    </xf>
    <xf numFmtId="179" fontId="5" fillId="0" borderId="0" xfId="42" applyNumberFormat="1" applyFont="1" applyAlignment="1">
      <alignment horizontal="center"/>
    </xf>
    <xf numFmtId="179" fontId="5" fillId="0" borderId="0" xfId="42" applyNumberFormat="1" applyFont="1" applyAlignment="1">
      <alignment/>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3" fillId="0" borderId="18" xfId="0" applyFont="1" applyBorder="1" applyAlignment="1">
      <alignment/>
    </xf>
    <xf numFmtId="0" fontId="3" fillId="0" borderId="20" xfId="0" applyFont="1" applyBorder="1" applyAlignment="1">
      <alignment horizontal="center"/>
    </xf>
    <xf numFmtId="0" fontId="3" fillId="0" borderId="20" xfId="0" applyFont="1" applyBorder="1" applyAlignment="1">
      <alignment/>
    </xf>
    <xf numFmtId="0" fontId="3" fillId="0" borderId="29" xfId="0" applyFont="1" applyBorder="1" applyAlignment="1">
      <alignment/>
    </xf>
    <xf numFmtId="0" fontId="3" fillId="0" borderId="61" xfId="0" applyFont="1" applyBorder="1" applyAlignment="1">
      <alignment/>
    </xf>
    <xf numFmtId="0" fontId="5" fillId="0" borderId="31" xfId="0" applyFont="1" applyBorder="1" applyAlignment="1">
      <alignment vertical="center" wrapText="1"/>
    </xf>
    <xf numFmtId="0" fontId="5" fillId="0" borderId="0" xfId="0" applyFont="1" applyFill="1" applyBorder="1" applyAlignment="1">
      <alignment vertical="center" wrapText="1"/>
    </xf>
    <xf numFmtId="179" fontId="12" fillId="26" borderId="0" xfId="42" applyNumberFormat="1" applyFont="1" applyFill="1" applyBorder="1" applyAlignment="1">
      <alignment/>
    </xf>
    <xf numFmtId="179" fontId="12" fillId="26" borderId="0" xfId="42" applyNumberFormat="1" applyFont="1" applyFill="1" applyAlignment="1">
      <alignment/>
    </xf>
    <xf numFmtId="179" fontId="0" fillId="0" borderId="0" xfId="42" applyNumberFormat="1" applyAlignment="1">
      <alignment/>
    </xf>
    <xf numFmtId="179" fontId="0" fillId="0" borderId="0" xfId="42" applyNumberFormat="1" applyFont="1" applyAlignment="1">
      <alignment/>
    </xf>
    <xf numFmtId="179" fontId="44" fillId="0" borderId="0" xfId="42" applyNumberFormat="1" applyFont="1" applyAlignment="1">
      <alignment/>
    </xf>
    <xf numFmtId="179" fontId="5" fillId="26" borderId="0" xfId="42" applyNumberFormat="1" applyFont="1" applyFill="1" applyBorder="1" applyAlignment="1">
      <alignment/>
    </xf>
    <xf numFmtId="3" fontId="47" fillId="0" borderId="0" xfId="0" applyNumberFormat="1" applyFont="1" applyAlignment="1">
      <alignment horizontal="right" vertical="center"/>
    </xf>
    <xf numFmtId="179" fontId="14" fillId="26" borderId="0" xfId="42" applyNumberFormat="1" applyFont="1" applyFill="1" applyBorder="1" applyAlignment="1">
      <alignment/>
    </xf>
    <xf numFmtId="179" fontId="3" fillId="26" borderId="0" xfId="42" applyNumberFormat="1" applyFont="1" applyFill="1" applyBorder="1" applyAlignment="1">
      <alignment/>
    </xf>
    <xf numFmtId="179" fontId="12" fillId="0" borderId="0" xfId="42" applyNumberFormat="1" applyFont="1" applyFill="1" applyBorder="1" applyAlignment="1">
      <alignment/>
    </xf>
    <xf numFmtId="179" fontId="12" fillId="25" borderId="0" xfId="42" applyNumberFormat="1" applyFont="1" applyFill="1" applyAlignment="1">
      <alignment/>
    </xf>
    <xf numFmtId="179" fontId="0" fillId="0" borderId="0" xfId="42" applyNumberFormat="1" applyFont="1" applyAlignment="1">
      <alignment vertical="center" wrapText="1"/>
    </xf>
    <xf numFmtId="179" fontId="12" fillId="0" borderId="0" xfId="42" applyNumberFormat="1" applyFont="1" applyFill="1" applyAlignment="1">
      <alignment/>
    </xf>
    <xf numFmtId="179" fontId="0" fillId="25" borderId="0" xfId="42" applyNumberFormat="1" applyFill="1" applyAlignment="1">
      <alignment/>
    </xf>
    <xf numFmtId="179" fontId="3" fillId="0" borderId="0" xfId="42" applyNumberFormat="1" applyFont="1" applyFill="1" applyBorder="1" applyAlignment="1">
      <alignment/>
    </xf>
    <xf numFmtId="179" fontId="20" fillId="0" borderId="0" xfId="42" applyNumberFormat="1" applyFont="1" applyAlignment="1">
      <alignment/>
    </xf>
    <xf numFmtId="179" fontId="20" fillId="25" borderId="0" xfId="42" applyNumberFormat="1" applyFont="1" applyFill="1" applyAlignment="1">
      <alignment/>
    </xf>
    <xf numFmtId="179" fontId="44" fillId="25" borderId="0" xfId="42" applyNumberFormat="1" applyFont="1" applyFill="1" applyAlignment="1">
      <alignment/>
    </xf>
    <xf numFmtId="179" fontId="12" fillId="0" borderId="10" xfId="42" applyNumberFormat="1" applyFont="1" applyFill="1" applyBorder="1" applyAlignment="1">
      <alignment/>
    </xf>
    <xf numFmtId="179" fontId="3" fillId="0" borderId="0" xfId="42" applyNumberFormat="1" applyFont="1" applyBorder="1" applyAlignment="1">
      <alignment/>
    </xf>
    <xf numFmtId="3" fontId="12" fillId="0" borderId="0" xfId="0" applyNumberFormat="1" applyFont="1" applyAlignment="1">
      <alignment/>
    </xf>
    <xf numFmtId="179" fontId="3" fillId="0" borderId="42" xfId="42" applyNumberFormat="1" applyFont="1" applyBorder="1" applyAlignment="1">
      <alignment/>
    </xf>
    <xf numFmtId="179" fontId="48" fillId="0" borderId="0" xfId="42" applyNumberFormat="1" applyFont="1" applyAlignment="1">
      <alignment/>
    </xf>
    <xf numFmtId="179" fontId="49" fillId="0" borderId="0" xfId="42" applyNumberFormat="1" applyFont="1" applyAlignment="1">
      <alignment/>
    </xf>
    <xf numFmtId="179" fontId="49" fillId="0" borderId="0" xfId="42" applyNumberFormat="1" applyFont="1" applyFill="1" applyAlignment="1">
      <alignment/>
    </xf>
    <xf numFmtId="179" fontId="49" fillId="25" borderId="0" xfId="42" applyNumberFormat="1" applyFont="1" applyFill="1" applyAlignment="1">
      <alignment/>
    </xf>
    <xf numFmtId="3" fontId="50" fillId="0" borderId="0" xfId="0" applyNumberFormat="1" applyFont="1" applyAlignment="1">
      <alignment horizontal="right" vertical="center"/>
    </xf>
    <xf numFmtId="0" fontId="5" fillId="0" borderId="61" xfId="0" applyFont="1" applyBorder="1" applyAlignment="1">
      <alignment horizontal="center" vertical="center" wrapText="1"/>
    </xf>
    <xf numFmtId="0" fontId="51" fillId="0" borderId="0" xfId="0" applyFont="1" applyAlignment="1">
      <alignment/>
    </xf>
    <xf numFmtId="0" fontId="2" fillId="0" borderId="26" xfId="0" applyFont="1" applyBorder="1" applyAlignment="1">
      <alignment horizontal="center" vertical="center" wrapText="1"/>
    </xf>
    <xf numFmtId="0" fontId="1" fillId="0" borderId="43" xfId="0" applyFont="1" applyBorder="1" applyAlignment="1">
      <alignment horizontal="left"/>
    </xf>
    <xf numFmtId="0" fontId="1" fillId="0" borderId="25"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 fillId="0" borderId="19" xfId="0" applyFont="1" applyBorder="1" applyAlignment="1">
      <alignment horizontal="left"/>
    </xf>
    <xf numFmtId="0" fontId="7" fillId="0" borderId="0" xfId="0" applyFont="1" applyAlignment="1">
      <alignment horizontal="center"/>
    </xf>
    <xf numFmtId="0" fontId="12" fillId="0" borderId="62" xfId="0" applyFont="1" applyBorder="1" applyAlignment="1">
      <alignment horizontal="right"/>
    </xf>
    <xf numFmtId="179" fontId="12" fillId="0" borderId="33" xfId="42" applyNumberFormat="1" applyFont="1" applyBorder="1" applyAlignment="1">
      <alignment/>
    </xf>
    <xf numFmtId="0" fontId="1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2" fillId="0" borderId="0" xfId="0" applyFont="1" applyAlignment="1">
      <alignment horizontal="center"/>
    </xf>
    <xf numFmtId="0" fontId="5" fillId="0" borderId="62" xfId="0" applyFont="1" applyBorder="1" applyAlignment="1">
      <alignment horizontal="righ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6" fillId="0" borderId="0" xfId="0" applyFont="1" applyAlignment="1">
      <alignment horizontal="center"/>
    </xf>
    <xf numFmtId="0" fontId="9" fillId="0" borderId="0" xfId="0" applyFont="1" applyAlignment="1">
      <alignment horizontal="center"/>
    </xf>
    <xf numFmtId="0" fontId="1" fillId="0" borderId="21" xfId="0" applyFont="1" applyBorder="1" applyAlignment="1">
      <alignment horizontal="left"/>
    </xf>
    <xf numFmtId="0" fontId="19" fillId="0" borderId="62" xfId="0" applyFont="1" applyBorder="1" applyAlignment="1">
      <alignment horizontal="right"/>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79" fontId="1" fillId="0" borderId="56" xfId="42" applyNumberFormat="1" applyFont="1" applyFill="1" applyBorder="1" applyAlignment="1">
      <alignment horizontal="center" vertical="center"/>
    </xf>
    <xf numFmtId="179" fontId="1" fillId="0" borderId="31" xfId="42" applyNumberFormat="1" applyFont="1" applyFill="1" applyBorder="1" applyAlignment="1">
      <alignment horizontal="center" vertical="center"/>
    </xf>
    <xf numFmtId="0" fontId="2" fillId="0" borderId="67" xfId="0" applyFont="1" applyFill="1" applyBorder="1" applyAlignment="1">
      <alignment horizontal="center"/>
    </xf>
    <xf numFmtId="0" fontId="2" fillId="0" borderId="68" xfId="0" applyFont="1" applyFill="1" applyBorder="1" applyAlignment="1">
      <alignment horizontal="center"/>
    </xf>
    <xf numFmtId="179" fontId="46" fillId="0" borderId="67" xfId="0" applyNumberFormat="1" applyFont="1" applyFill="1" applyBorder="1" applyAlignment="1">
      <alignment horizontal="center"/>
    </xf>
    <xf numFmtId="0" fontId="46" fillId="0" borderId="68" xfId="0" applyFont="1" applyFill="1" applyBorder="1" applyAlignment="1">
      <alignment horizont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5" fillId="0" borderId="67" xfId="0" applyFont="1" applyFill="1" applyBorder="1" applyAlignment="1">
      <alignment horizontal="center"/>
    </xf>
    <xf numFmtId="0" fontId="5" fillId="0" borderId="68" xfId="0" applyFont="1" applyFill="1" applyBorder="1" applyAlignment="1">
      <alignment horizontal="center"/>
    </xf>
    <xf numFmtId="179" fontId="1" fillId="0" borderId="54" xfId="42" applyNumberFormat="1" applyFont="1" applyFill="1" applyBorder="1" applyAlignment="1">
      <alignment horizontal="center" vertical="center"/>
    </xf>
    <xf numFmtId="179" fontId="1" fillId="0" borderId="55" xfId="42" applyNumberFormat="1" applyFont="1" applyFill="1" applyBorder="1" applyAlignment="1">
      <alignment horizontal="center" vertical="center"/>
    </xf>
    <xf numFmtId="179" fontId="12" fillId="0" borderId="0" xfId="42" applyNumberFormat="1" applyFont="1" applyAlignment="1">
      <alignment horizontal="center"/>
    </xf>
    <xf numFmtId="179" fontId="3" fillId="0" borderId="0" xfId="42" applyNumberFormat="1" applyFont="1" applyAlignment="1">
      <alignment horizontal="center"/>
    </xf>
    <xf numFmtId="179" fontId="3" fillId="0" borderId="0" xfId="0" applyNumberFormat="1" applyFont="1" applyAlignment="1">
      <alignment horizontal="center"/>
    </xf>
    <xf numFmtId="3" fontId="3" fillId="0" borderId="0" xfId="0" applyNumberFormat="1" applyFont="1" applyAlignment="1">
      <alignment horizontal="right"/>
    </xf>
    <xf numFmtId="3" fontId="12" fillId="0" borderId="0" xfId="0" applyNumberFormat="1" applyFont="1" applyAlignment="1">
      <alignment horizontal="right"/>
    </xf>
    <xf numFmtId="179" fontId="4" fillId="0" borderId="0" xfId="0" applyNumberFormat="1" applyFont="1" applyAlignment="1">
      <alignment horizontal="center"/>
    </xf>
    <xf numFmtId="179" fontId="12" fillId="0" borderId="0" xfId="0" applyNumberFormat="1"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34" fillId="0" borderId="0" xfId="0" applyNumberFormat="1" applyFont="1" applyFill="1" applyBorder="1" applyAlignment="1" applyProtection="1">
      <alignment horizontal="center"/>
      <protection/>
    </xf>
    <xf numFmtId="49" fontId="35" fillId="0" borderId="0" xfId="0" applyNumberFormat="1" applyFont="1" applyFill="1" applyBorder="1" applyAlignment="1" applyProtection="1">
      <alignment horizontal="center" vertical="center"/>
      <protection/>
    </xf>
    <xf numFmtId="0" fontId="0" fillId="0" borderId="0" xfId="0" applyFont="1" applyAlignment="1">
      <alignment/>
    </xf>
    <xf numFmtId="3" fontId="0" fillId="0" borderId="0" xfId="0" applyNumberFormat="1" applyFont="1" applyFill="1" applyBorder="1" applyAlignment="1" applyProtection="1">
      <alignment/>
      <protection/>
    </xf>
    <xf numFmtId="0" fontId="69" fillId="0" borderId="0" xfId="0" applyFont="1" applyAlignment="1">
      <alignment vertical="center"/>
    </xf>
    <xf numFmtId="0" fontId="0" fillId="0" borderId="0" xfId="0" applyNumberFormat="1" applyFont="1" applyFill="1" applyBorder="1" applyAlignment="1" applyProtection="1">
      <alignment/>
      <protection/>
    </xf>
    <xf numFmtId="3" fontId="69" fillId="0" borderId="0" xfId="0" applyNumberFormat="1" applyFont="1" applyAlignment="1">
      <alignment horizontal="right" vertical="center"/>
    </xf>
    <xf numFmtId="0" fontId="0" fillId="0" borderId="0" xfId="0" applyFont="1" applyAlignment="1">
      <alignment/>
    </xf>
    <xf numFmtId="179" fontId="12" fillId="0" borderId="10" xfId="42" applyNumberFormat="1" applyFont="1" applyFill="1" applyBorder="1" applyAlignment="1">
      <alignment/>
    </xf>
    <xf numFmtId="0" fontId="71" fillId="0" borderId="0" xfId="0" applyFont="1" applyAlignment="1">
      <alignment horizontal="center"/>
    </xf>
    <xf numFmtId="0" fontId="51" fillId="0" borderId="0" xfId="0" applyFont="1" applyAlignment="1">
      <alignment horizontal="center"/>
    </xf>
    <xf numFmtId="0" fontId="72" fillId="0" borderId="0" xfId="0" applyFont="1" applyAlignment="1">
      <alignment horizontal="justify"/>
    </xf>
    <xf numFmtId="0" fontId="70" fillId="0" borderId="0" xfId="0" applyFont="1" applyAlignment="1">
      <alignment horizontal="justify"/>
    </xf>
    <xf numFmtId="0" fontId="29" fillId="0" borderId="0" xfId="0" applyFont="1" applyAlignment="1">
      <alignment horizontal="justify"/>
    </xf>
    <xf numFmtId="0" fontId="74" fillId="0" borderId="0" xfId="0" applyFont="1" applyAlignment="1">
      <alignment horizontal="justify"/>
    </xf>
    <xf numFmtId="0" fontId="75" fillId="0" borderId="0" xfId="0" applyFont="1" applyAlignment="1">
      <alignment horizontal="justify"/>
    </xf>
    <xf numFmtId="0" fontId="74" fillId="0" borderId="0" xfId="0" applyFont="1" applyAlignment="1">
      <alignment horizontal="left" indent="1"/>
    </xf>
    <xf numFmtId="0" fontId="77" fillId="0" borderId="0" xfId="0" applyFont="1" applyAlignment="1">
      <alignment horizontal="justify"/>
    </xf>
    <xf numFmtId="0" fontId="79" fillId="0" borderId="0" xfId="0" applyFont="1" applyAlignment="1">
      <alignment horizontal="justify"/>
    </xf>
    <xf numFmtId="0" fontId="80" fillId="0" borderId="0" xfId="0" applyFont="1" applyAlignment="1">
      <alignment horizontal="justify"/>
    </xf>
    <xf numFmtId="0" fontId="80" fillId="0" borderId="0" xfId="0" applyFont="1" applyAlignment="1">
      <alignment horizontal="justify" vertical="top" wrapText="1"/>
    </xf>
    <xf numFmtId="0" fontId="80" fillId="0" borderId="0" xfId="0" applyFont="1" applyAlignment="1">
      <alignment horizontal="right" vertical="top" wrapText="1" indent="2"/>
    </xf>
    <xf numFmtId="0" fontId="81" fillId="0" borderId="0" xfId="0" applyFont="1" applyAlignment="1">
      <alignment horizontal="justify"/>
    </xf>
    <xf numFmtId="0" fontId="82" fillId="0" borderId="0" xfId="0" applyFont="1" applyAlignment="1">
      <alignment horizontal="justify"/>
    </xf>
    <xf numFmtId="0" fontId="83" fillId="0" borderId="0" xfId="0" applyFont="1" applyAlignment="1">
      <alignment horizontal="justify"/>
    </xf>
    <xf numFmtId="0" fontId="84" fillId="0" borderId="0" xfId="0" applyFont="1" applyAlignment="1">
      <alignment horizont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cdoi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80\TAI%20CHINH%20on%20chihoa\hach%20toan\BC%20Thien\BCTC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dpsTH"/>
      <sheetName val="CDSPSCT"/>
      <sheetName val="KQKD"/>
      <sheetName val="CDKT"/>
      <sheetName val="LCTT (2)"/>
      <sheetName val="Tien"/>
      <sheetName val="LCTT(3)"/>
      <sheetName val="TokeTH"/>
      <sheetName val="LCTT"/>
    </sheetNames>
    <sheetDataSet>
      <sheetData sheetId="1">
        <row r="4">
          <cell r="G4">
            <v>67789935</v>
          </cell>
        </row>
        <row r="5">
          <cell r="G5">
            <v>4279295082</v>
          </cell>
        </row>
        <row r="6">
          <cell r="G6">
            <v>3382771300</v>
          </cell>
        </row>
        <row r="7">
          <cell r="G7">
            <v>42999666667</v>
          </cell>
        </row>
        <row r="8">
          <cell r="H8">
            <v>913444300</v>
          </cell>
        </row>
        <row r="13">
          <cell r="G13">
            <v>3638017750</v>
          </cell>
        </row>
        <row r="14">
          <cell r="G14">
            <v>6933162413</v>
          </cell>
        </row>
        <row r="16">
          <cell r="G16">
            <v>1101599867</v>
          </cell>
        </row>
        <row r="17">
          <cell r="G17">
            <v>42500000</v>
          </cell>
        </row>
        <row r="18">
          <cell r="G18">
            <v>5000000</v>
          </cell>
        </row>
        <row r="19">
          <cell r="G19">
            <v>133386354</v>
          </cell>
        </row>
        <row r="20">
          <cell r="G20">
            <v>37518580</v>
          </cell>
        </row>
        <row r="22">
          <cell r="G22">
            <v>139000000</v>
          </cell>
        </row>
        <row r="23">
          <cell r="G23">
            <v>7704710408.799995</v>
          </cell>
        </row>
        <row r="24">
          <cell r="G24">
            <v>46280044933.79999</v>
          </cell>
        </row>
        <row r="25">
          <cell r="G25">
            <v>1027864947</v>
          </cell>
        </row>
        <row r="26">
          <cell r="G26">
            <v>7406666667</v>
          </cell>
        </row>
        <row r="27">
          <cell r="G27">
            <v>3708855714</v>
          </cell>
        </row>
        <row r="28">
          <cell r="G28">
            <v>9219293019</v>
          </cell>
        </row>
        <row r="29">
          <cell r="G29">
            <v>1348346153</v>
          </cell>
        </row>
        <row r="30">
          <cell r="G30">
            <v>240924033</v>
          </cell>
        </row>
        <row r="31">
          <cell r="G31">
            <v>9370317386</v>
          </cell>
        </row>
        <row r="32">
          <cell r="G32">
            <v>1187514136</v>
          </cell>
        </row>
        <row r="33">
          <cell r="H33">
            <v>11594668619</v>
          </cell>
        </row>
        <row r="34">
          <cell r="G34">
            <v>16221000000</v>
          </cell>
        </row>
        <row r="35">
          <cell r="G35">
            <v>9276212500</v>
          </cell>
        </row>
        <row r="36">
          <cell r="G36">
            <v>1312574965</v>
          </cell>
        </row>
        <row r="37">
          <cell r="G37">
            <v>65653417</v>
          </cell>
        </row>
        <row r="38">
          <cell r="H38">
            <v>4700000000</v>
          </cell>
        </row>
        <row r="40">
          <cell r="H40">
            <v>3025146942</v>
          </cell>
        </row>
        <row r="41">
          <cell r="H41">
            <v>2300610171</v>
          </cell>
        </row>
        <row r="42">
          <cell r="H42">
            <v>62800254</v>
          </cell>
        </row>
        <row r="44">
          <cell r="H44">
            <v>7657866</v>
          </cell>
        </row>
        <row r="45">
          <cell r="H45">
            <v>746632624</v>
          </cell>
        </row>
        <row r="46">
          <cell r="H46">
            <v>9388483258</v>
          </cell>
        </row>
        <row r="47">
          <cell r="H47">
            <v>239410080</v>
          </cell>
        </row>
        <row r="49">
          <cell r="H49">
            <v>117094271</v>
          </cell>
        </row>
        <row r="50">
          <cell r="H50">
            <v>451839837</v>
          </cell>
        </row>
        <row r="52">
          <cell r="H52">
            <v>76646767</v>
          </cell>
        </row>
        <row r="53">
          <cell r="H53">
            <v>457572067</v>
          </cell>
        </row>
        <row r="54">
          <cell r="H54">
            <v>50000000000</v>
          </cell>
        </row>
        <row r="55">
          <cell r="H55">
            <v>12920860900</v>
          </cell>
        </row>
        <row r="56">
          <cell r="H56">
            <v>4482879523</v>
          </cell>
        </row>
        <row r="57">
          <cell r="H57">
            <v>704421255</v>
          </cell>
        </row>
        <row r="58">
          <cell r="G58">
            <v>132891400</v>
          </cell>
        </row>
        <row r="59">
          <cell r="H59">
            <v>1134638868</v>
          </cell>
        </row>
        <row r="60">
          <cell r="H60">
            <v>10213274699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518"/>
  <sheetViews>
    <sheetView zoomScalePageLayoutView="0" workbookViewId="0" topLeftCell="A133">
      <selection activeCell="H63" sqref="H63"/>
    </sheetView>
  </sheetViews>
  <sheetFormatPr defaultColWidth="9.140625" defaultRowHeight="12.75"/>
  <cols>
    <col min="1" max="1" width="44.57421875" style="0" customWidth="1"/>
    <col min="2" max="2" width="6.57421875" style="0" customWidth="1"/>
    <col min="3" max="3" width="7.421875" style="0" customWidth="1"/>
    <col min="4" max="4" width="20.00390625" style="401" customWidth="1"/>
    <col min="5" max="6" width="19.8515625" style="0" customWidth="1"/>
    <col min="7" max="7" width="12.00390625" style="0" customWidth="1"/>
  </cols>
  <sheetData>
    <row r="1" spans="1:12" ht="21.75" customHeight="1">
      <c r="A1" s="19" t="s">
        <v>68</v>
      </c>
      <c r="B1" s="1"/>
      <c r="C1" s="369" t="s">
        <v>160</v>
      </c>
      <c r="D1" s="369"/>
      <c r="E1" s="369"/>
      <c r="F1" s="1"/>
      <c r="G1" s="1"/>
      <c r="H1" s="1"/>
      <c r="I1" s="1"/>
      <c r="J1" s="1"/>
      <c r="K1" s="1"/>
      <c r="L1" s="1"/>
    </row>
    <row r="2" spans="1:12" ht="21.75" customHeight="1">
      <c r="A2" s="21" t="s">
        <v>294</v>
      </c>
      <c r="C2" s="370" t="s">
        <v>161</v>
      </c>
      <c r="D2" s="370"/>
      <c r="E2" s="370"/>
      <c r="F2" s="1"/>
      <c r="G2" s="1"/>
      <c r="H2" s="1"/>
      <c r="I2" s="1"/>
      <c r="J2" s="1"/>
      <c r="K2" s="1"/>
      <c r="L2" s="1"/>
    </row>
    <row r="3" spans="1:12" ht="21.75" customHeight="1">
      <c r="A3" s="21"/>
      <c r="B3" s="1"/>
      <c r="C3" s="370" t="s">
        <v>162</v>
      </c>
      <c r="D3" s="370"/>
      <c r="E3" s="370"/>
      <c r="F3" s="1"/>
      <c r="G3" s="1"/>
      <c r="H3" s="1"/>
      <c r="I3" s="1"/>
      <c r="J3" s="1"/>
      <c r="K3" s="1"/>
      <c r="L3" s="1"/>
    </row>
    <row r="4" spans="1:12" ht="21" customHeight="1">
      <c r="A4" s="21"/>
      <c r="B4" s="1"/>
      <c r="C4" s="370"/>
      <c r="D4" s="370"/>
      <c r="E4" s="370"/>
      <c r="F4" s="1"/>
      <c r="G4" s="1"/>
      <c r="H4" s="1"/>
      <c r="I4" s="1"/>
      <c r="J4" s="1"/>
      <c r="K4" s="1"/>
      <c r="L4" s="1"/>
    </row>
    <row r="5" spans="1:12" ht="35.25" customHeight="1">
      <c r="A5" s="358" t="s">
        <v>592</v>
      </c>
      <c r="B5" s="358"/>
      <c r="C5" s="358"/>
      <c r="D5" s="358"/>
      <c r="E5" s="358"/>
      <c r="F5" s="1"/>
      <c r="G5" s="1"/>
      <c r="H5" s="1"/>
      <c r="I5" s="1"/>
      <c r="J5" s="1"/>
      <c r="K5" s="1"/>
      <c r="L5" s="1"/>
    </row>
    <row r="6" spans="1:12" ht="20.25" customHeight="1">
      <c r="A6" s="358" t="s">
        <v>582</v>
      </c>
      <c r="B6" s="358"/>
      <c r="C6" s="358"/>
      <c r="D6" s="358"/>
      <c r="E6" s="358"/>
      <c r="F6" s="1"/>
      <c r="G6" s="1"/>
      <c r="H6" s="1"/>
      <c r="I6" s="1"/>
      <c r="J6" s="1"/>
      <c r="K6" s="1"/>
      <c r="L6" s="1"/>
    </row>
    <row r="7" spans="1:12" ht="24.75" customHeight="1">
      <c r="A7" s="353" t="s">
        <v>583</v>
      </c>
      <c r="B7" s="353"/>
      <c r="C7" s="353"/>
      <c r="D7" s="353"/>
      <c r="E7" s="353"/>
      <c r="F7" s="1"/>
      <c r="G7" s="1"/>
      <c r="H7" s="1"/>
      <c r="I7" s="1"/>
      <c r="J7" s="1"/>
      <c r="K7" s="1"/>
      <c r="L7" s="1"/>
    </row>
    <row r="8" spans="1:12" ht="26.25" customHeight="1" thickBot="1">
      <c r="A8" s="1"/>
      <c r="B8" s="1"/>
      <c r="C8" s="1"/>
      <c r="D8" s="354" t="s">
        <v>69</v>
      </c>
      <c r="E8" s="354"/>
      <c r="F8" s="1"/>
      <c r="G8" s="1"/>
      <c r="H8" s="1"/>
      <c r="I8" s="1"/>
      <c r="J8" s="1"/>
      <c r="K8" s="1"/>
      <c r="L8" s="1"/>
    </row>
    <row r="9" spans="1:12" ht="45.75" customHeight="1" thickTop="1">
      <c r="A9" s="6" t="s">
        <v>14</v>
      </c>
      <c r="B9" s="7" t="s">
        <v>15</v>
      </c>
      <c r="C9" s="24" t="s">
        <v>16</v>
      </c>
      <c r="D9" s="7" t="s">
        <v>163</v>
      </c>
      <c r="E9" s="8" t="s">
        <v>17</v>
      </c>
      <c r="F9" s="1"/>
      <c r="G9" s="1"/>
      <c r="H9" s="1"/>
      <c r="I9" s="1"/>
      <c r="J9" s="1"/>
      <c r="K9" s="1"/>
      <c r="L9" s="1"/>
    </row>
    <row r="10" spans="1:12" ht="22.5" customHeight="1">
      <c r="A10" s="9">
        <v>1</v>
      </c>
      <c r="B10" s="10">
        <v>2</v>
      </c>
      <c r="C10" s="10">
        <v>3</v>
      </c>
      <c r="D10" s="10">
        <v>4</v>
      </c>
      <c r="E10" s="11">
        <v>5</v>
      </c>
      <c r="F10" s="1"/>
      <c r="G10" s="1"/>
      <c r="H10" s="1"/>
      <c r="I10" s="1"/>
      <c r="J10" s="1"/>
      <c r="K10" s="1"/>
      <c r="L10" s="1"/>
    </row>
    <row r="11" spans="1:12" ht="24" customHeight="1">
      <c r="A11" s="38" t="s">
        <v>70</v>
      </c>
      <c r="B11" s="15">
        <v>100</v>
      </c>
      <c r="C11" s="15"/>
      <c r="D11" s="42">
        <v>224445847538.77777</v>
      </c>
      <c r="E11" s="43">
        <v>174720724557</v>
      </c>
      <c r="F11" s="1"/>
      <c r="G11" s="1"/>
      <c r="H11" s="1"/>
      <c r="I11" s="1"/>
      <c r="J11" s="1"/>
      <c r="K11" s="1"/>
      <c r="L11" s="1"/>
    </row>
    <row r="12" spans="1:12" ht="24" customHeight="1">
      <c r="A12" s="39" t="s">
        <v>18</v>
      </c>
      <c r="B12" s="3">
        <v>110</v>
      </c>
      <c r="C12" s="3"/>
      <c r="D12" s="44">
        <v>71857119785</v>
      </c>
      <c r="E12" s="45">
        <v>47390064685</v>
      </c>
      <c r="F12" s="1"/>
      <c r="G12" s="1"/>
      <c r="H12" s="1"/>
      <c r="I12" s="1"/>
      <c r="J12" s="1"/>
      <c r="K12" s="1"/>
      <c r="L12" s="1"/>
    </row>
    <row r="13" spans="1:12" ht="24" customHeight="1">
      <c r="A13" s="23" t="s">
        <v>19</v>
      </c>
      <c r="B13" s="16">
        <v>111</v>
      </c>
      <c r="C13" s="16" t="s">
        <v>192</v>
      </c>
      <c r="D13" s="46">
        <v>3557119785</v>
      </c>
      <c r="E13" s="47">
        <v>4390398018</v>
      </c>
      <c r="F13" s="1"/>
      <c r="G13" s="1"/>
      <c r="H13" s="1"/>
      <c r="I13" s="1"/>
      <c r="J13" s="1"/>
      <c r="K13" s="1"/>
      <c r="L13" s="1"/>
    </row>
    <row r="14" spans="1:12" ht="24" customHeight="1">
      <c r="A14" s="23" t="s">
        <v>20</v>
      </c>
      <c r="B14" s="16">
        <v>112</v>
      </c>
      <c r="C14" s="16"/>
      <c r="D14" s="46">
        <v>68300000000</v>
      </c>
      <c r="E14" s="47">
        <v>42999666667</v>
      </c>
      <c r="F14" s="1"/>
      <c r="G14" s="1"/>
      <c r="H14" s="1"/>
      <c r="I14" s="1"/>
      <c r="J14" s="1"/>
      <c r="K14" s="1"/>
      <c r="L14" s="1"/>
    </row>
    <row r="15" spans="1:12" ht="24" customHeight="1">
      <c r="A15" s="39" t="s">
        <v>21</v>
      </c>
      <c r="B15" s="3">
        <v>120</v>
      </c>
      <c r="C15" s="16" t="s">
        <v>193</v>
      </c>
      <c r="D15" s="44">
        <v>1137249500</v>
      </c>
      <c r="E15" s="45">
        <v>2469327000</v>
      </c>
      <c r="F15" s="1"/>
      <c r="G15" s="1"/>
      <c r="H15" s="1"/>
      <c r="I15" s="1"/>
      <c r="J15" s="1"/>
      <c r="K15" s="1"/>
      <c r="L15" s="1"/>
    </row>
    <row r="16" spans="1:12" ht="24" customHeight="1">
      <c r="A16" s="23" t="s">
        <v>22</v>
      </c>
      <c r="B16" s="16">
        <v>121</v>
      </c>
      <c r="C16" s="16"/>
      <c r="D16" s="46">
        <v>3257960050</v>
      </c>
      <c r="E16" s="47">
        <v>3382771300</v>
      </c>
      <c r="F16" s="1"/>
      <c r="G16" s="1"/>
      <c r="H16" s="1"/>
      <c r="I16" s="1"/>
      <c r="J16" s="1"/>
      <c r="K16" s="1"/>
      <c r="L16" s="1"/>
    </row>
    <row r="17" spans="1:12" ht="24" customHeight="1">
      <c r="A17" s="23" t="s">
        <v>164</v>
      </c>
      <c r="B17" s="16">
        <v>129</v>
      </c>
      <c r="C17" s="16"/>
      <c r="D17" s="46">
        <v>-2120710550</v>
      </c>
      <c r="E17" s="47">
        <v>-913444300</v>
      </c>
      <c r="F17" s="1"/>
      <c r="G17" s="1"/>
      <c r="H17" s="1"/>
      <c r="I17" s="1"/>
      <c r="J17" s="1"/>
      <c r="K17" s="1"/>
      <c r="L17" s="1"/>
    </row>
    <row r="18" spans="1:12" ht="24" customHeight="1">
      <c r="A18" s="39" t="s">
        <v>165</v>
      </c>
      <c r="B18" s="3">
        <v>130</v>
      </c>
      <c r="C18" s="3"/>
      <c r="D18" s="44">
        <v>39141876010</v>
      </c>
      <c r="E18" s="45">
        <v>49057789560</v>
      </c>
      <c r="F18" s="1"/>
      <c r="G18" s="1"/>
      <c r="H18" s="1"/>
      <c r="I18" s="1"/>
      <c r="J18" s="1"/>
      <c r="K18" s="1"/>
      <c r="L18" s="1"/>
    </row>
    <row r="19" spans="1:12" ht="24" customHeight="1">
      <c r="A19" s="23" t="s">
        <v>23</v>
      </c>
      <c r="B19" s="16">
        <v>131</v>
      </c>
      <c r="C19" s="16"/>
      <c r="D19" s="407">
        <v>30924274924</v>
      </c>
      <c r="E19" s="47">
        <v>28994092553</v>
      </c>
      <c r="F19" s="1"/>
      <c r="G19" s="1"/>
      <c r="H19" s="1"/>
      <c r="I19" s="1"/>
      <c r="J19" s="1"/>
      <c r="K19" s="1"/>
      <c r="L19" s="1"/>
    </row>
    <row r="20" spans="1:12" ht="24" customHeight="1">
      <c r="A20" s="23" t="s">
        <v>24</v>
      </c>
      <c r="B20" s="16">
        <v>132</v>
      </c>
      <c r="C20" s="16"/>
      <c r="D20" s="407">
        <v>7348753206</v>
      </c>
      <c r="E20" s="47">
        <v>18938227140</v>
      </c>
      <c r="F20" s="168"/>
      <c r="G20" s="168"/>
      <c r="H20" s="1"/>
      <c r="I20" s="1"/>
      <c r="J20" s="1"/>
      <c r="K20" s="1"/>
      <c r="L20" s="1"/>
    </row>
    <row r="21" spans="1:12" ht="24" customHeight="1">
      <c r="A21" s="23" t="s">
        <v>166</v>
      </c>
      <c r="B21" s="16">
        <v>133</v>
      </c>
      <c r="C21" s="16"/>
      <c r="D21" s="46"/>
      <c r="E21" s="47"/>
      <c r="F21" s="1"/>
      <c r="G21" s="1"/>
      <c r="H21" s="1"/>
      <c r="I21" s="1"/>
      <c r="J21" s="1"/>
      <c r="K21" s="1"/>
      <c r="L21" s="1"/>
    </row>
    <row r="22" spans="1:12" ht="24" customHeight="1">
      <c r="A22" s="23" t="s">
        <v>90</v>
      </c>
      <c r="B22" s="16">
        <v>134</v>
      </c>
      <c r="C22" s="16"/>
      <c r="D22" s="46"/>
      <c r="E22" s="47"/>
      <c r="F22" s="1"/>
      <c r="G22" s="1"/>
      <c r="H22" s="1"/>
      <c r="I22" s="1"/>
      <c r="J22" s="1"/>
      <c r="K22" s="1"/>
      <c r="L22" s="1"/>
    </row>
    <row r="23" spans="1:12" ht="24" customHeight="1">
      <c r="A23" s="23" t="s">
        <v>25</v>
      </c>
      <c r="B23" s="16">
        <v>135</v>
      </c>
      <c r="C23" s="16" t="s">
        <v>194</v>
      </c>
      <c r="D23" s="46">
        <v>868847880</v>
      </c>
      <c r="E23" s="47">
        <v>1125469867</v>
      </c>
      <c r="F23" s="1"/>
      <c r="G23" s="1"/>
      <c r="H23" s="1"/>
      <c r="I23" s="1"/>
      <c r="J23" s="1"/>
      <c r="K23" s="1"/>
      <c r="L23" s="1"/>
    </row>
    <row r="24" spans="1:12" ht="24" customHeight="1">
      <c r="A24" s="23" t="s">
        <v>167</v>
      </c>
      <c r="B24" s="16">
        <v>139</v>
      </c>
      <c r="C24" s="16"/>
      <c r="D24" s="46"/>
      <c r="E24" s="47"/>
      <c r="F24" s="1"/>
      <c r="G24" s="1"/>
      <c r="H24" s="1"/>
      <c r="I24" s="1"/>
      <c r="J24" s="1"/>
      <c r="K24" s="1"/>
      <c r="L24" s="1"/>
    </row>
    <row r="25" spans="1:12" ht="24" customHeight="1">
      <c r="A25" s="39" t="s">
        <v>26</v>
      </c>
      <c r="B25" s="3">
        <v>140</v>
      </c>
      <c r="C25" s="3"/>
      <c r="D25" s="44">
        <v>110997811653.77777</v>
      </c>
      <c r="E25" s="45">
        <v>75138494978</v>
      </c>
      <c r="F25" s="1"/>
      <c r="G25" s="1"/>
      <c r="H25" s="1"/>
      <c r="I25" s="1"/>
      <c r="J25" s="1"/>
      <c r="K25" s="1"/>
      <c r="L25" s="1"/>
    </row>
    <row r="26" spans="1:12" ht="24" customHeight="1">
      <c r="A26" s="23" t="s">
        <v>27</v>
      </c>
      <c r="B26" s="16">
        <v>141</v>
      </c>
      <c r="C26" s="16" t="s">
        <v>195</v>
      </c>
      <c r="D26" s="88">
        <v>110997811653.77777</v>
      </c>
      <c r="E26" s="47">
        <v>75138494978</v>
      </c>
      <c r="F26" s="1"/>
      <c r="G26" s="1"/>
      <c r="H26" s="1"/>
      <c r="I26" s="1"/>
      <c r="J26" s="1"/>
      <c r="K26" s="1"/>
      <c r="L26" s="1"/>
    </row>
    <row r="27" spans="1:12" ht="24" customHeight="1">
      <c r="A27" s="23" t="s">
        <v>28</v>
      </c>
      <c r="B27" s="16">
        <v>149</v>
      </c>
      <c r="C27" s="16"/>
      <c r="D27" s="46"/>
      <c r="E27" s="47"/>
      <c r="F27" s="1"/>
      <c r="G27" s="1"/>
      <c r="H27" s="1"/>
      <c r="I27" s="1"/>
      <c r="J27" s="1"/>
      <c r="K27" s="1"/>
      <c r="L27" s="1"/>
    </row>
    <row r="28" spans="1:12" ht="24" customHeight="1">
      <c r="A28" s="39" t="s">
        <v>29</v>
      </c>
      <c r="B28" s="3">
        <v>150</v>
      </c>
      <c r="C28" s="3"/>
      <c r="D28" s="44">
        <v>1311790590</v>
      </c>
      <c r="E28" s="45">
        <v>665048334</v>
      </c>
      <c r="F28" s="1"/>
      <c r="G28" s="1"/>
      <c r="H28" s="1"/>
      <c r="I28" s="1"/>
      <c r="J28" s="1"/>
      <c r="K28" s="1"/>
      <c r="L28" s="1"/>
    </row>
    <row r="29" spans="1:12" ht="24" customHeight="1">
      <c r="A29" s="23" t="s">
        <v>30</v>
      </c>
      <c r="B29" s="16">
        <v>151</v>
      </c>
      <c r="C29" s="16"/>
      <c r="D29" s="46"/>
      <c r="E29" s="47"/>
      <c r="F29" s="1"/>
      <c r="G29" s="1"/>
      <c r="H29" s="1"/>
      <c r="I29" s="1"/>
      <c r="J29" s="1"/>
      <c r="K29" s="1"/>
      <c r="L29" s="1"/>
    </row>
    <row r="30" spans="1:12" ht="24" customHeight="1">
      <c r="A30" s="23" t="s">
        <v>168</v>
      </c>
      <c r="B30" s="16">
        <v>152</v>
      </c>
      <c r="C30" s="16"/>
      <c r="D30" s="46"/>
      <c r="E30" s="47"/>
      <c r="F30" s="1"/>
      <c r="G30" s="1"/>
      <c r="H30" s="1"/>
      <c r="I30" s="1"/>
      <c r="J30" s="1"/>
      <c r="K30" s="1"/>
      <c r="L30" s="1"/>
    </row>
    <row r="31" spans="1:12" ht="24" customHeight="1">
      <c r="A31" s="107" t="s">
        <v>169</v>
      </c>
      <c r="B31" s="108">
        <v>154</v>
      </c>
      <c r="C31" s="108" t="s">
        <v>196</v>
      </c>
      <c r="D31" s="109"/>
      <c r="E31" s="47"/>
      <c r="F31" s="1"/>
      <c r="G31" s="1"/>
      <c r="H31" s="1"/>
      <c r="I31" s="1"/>
      <c r="J31" s="1"/>
      <c r="K31" s="1"/>
      <c r="L31" s="1"/>
    </row>
    <row r="32" spans="1:12" ht="24" customHeight="1">
      <c r="A32" s="78" t="s">
        <v>170</v>
      </c>
      <c r="B32" s="96">
        <v>158</v>
      </c>
      <c r="C32" s="96"/>
      <c r="D32" s="97">
        <v>1311790590</v>
      </c>
      <c r="E32" s="355">
        <v>665048334</v>
      </c>
      <c r="F32" s="1"/>
      <c r="G32" s="1"/>
      <c r="H32" s="1"/>
      <c r="I32" s="1"/>
      <c r="J32" s="1"/>
      <c r="K32" s="1"/>
      <c r="L32" s="1"/>
    </row>
    <row r="33" spans="1:12" ht="29.25" customHeight="1">
      <c r="A33" s="38" t="s">
        <v>31</v>
      </c>
      <c r="B33" s="15">
        <v>200</v>
      </c>
      <c r="C33" s="15"/>
      <c r="D33" s="42">
        <v>42204862478.181816</v>
      </c>
      <c r="E33" s="54">
        <v>44478374585</v>
      </c>
      <c r="F33" s="1"/>
      <c r="G33" s="1"/>
      <c r="H33" s="1"/>
      <c r="I33" s="1"/>
      <c r="J33" s="1"/>
      <c r="K33" s="1"/>
      <c r="L33" s="1"/>
    </row>
    <row r="34" spans="1:12" ht="24" customHeight="1">
      <c r="A34" s="39" t="s">
        <v>32</v>
      </c>
      <c r="B34" s="3">
        <v>210</v>
      </c>
      <c r="C34" s="3"/>
      <c r="D34" s="44">
        <v>0</v>
      </c>
      <c r="E34" s="45">
        <v>0</v>
      </c>
      <c r="F34" s="1"/>
      <c r="G34" s="1"/>
      <c r="H34" s="1"/>
      <c r="I34" s="1"/>
      <c r="J34" s="1"/>
      <c r="K34" s="1"/>
      <c r="L34" s="1"/>
    </row>
    <row r="35" spans="1:12" ht="22.5" customHeight="1">
      <c r="A35" s="23" t="s">
        <v>33</v>
      </c>
      <c r="B35" s="16">
        <v>211</v>
      </c>
      <c r="C35" s="16"/>
      <c r="D35" s="46"/>
      <c r="E35" s="47"/>
      <c r="F35" s="1"/>
      <c r="G35" s="1"/>
      <c r="H35" s="1"/>
      <c r="I35" s="1"/>
      <c r="J35" s="1"/>
      <c r="K35" s="1"/>
      <c r="L35" s="1"/>
    </row>
    <row r="36" spans="1:12" ht="22.5" customHeight="1">
      <c r="A36" s="23" t="s">
        <v>171</v>
      </c>
      <c r="B36" s="16">
        <v>212</v>
      </c>
      <c r="C36" s="16"/>
      <c r="D36" s="46"/>
      <c r="E36" s="47"/>
      <c r="F36" s="1"/>
      <c r="G36" s="1"/>
      <c r="H36" s="1"/>
      <c r="I36" s="1"/>
      <c r="J36" s="1"/>
      <c r="K36" s="1"/>
      <c r="L36" s="1"/>
    </row>
    <row r="37" spans="1:12" ht="22.5" customHeight="1">
      <c r="A37" s="23" t="s">
        <v>172</v>
      </c>
      <c r="B37" s="16">
        <v>213</v>
      </c>
      <c r="C37" s="16" t="s">
        <v>197</v>
      </c>
      <c r="D37" s="46"/>
      <c r="E37" s="47"/>
      <c r="F37" s="1"/>
      <c r="G37" s="1"/>
      <c r="H37" s="1"/>
      <c r="I37" s="1"/>
      <c r="J37" s="1"/>
      <c r="K37" s="1"/>
      <c r="L37" s="1"/>
    </row>
    <row r="38" spans="1:12" ht="22.5" customHeight="1">
      <c r="A38" s="23" t="s">
        <v>173</v>
      </c>
      <c r="B38" s="16">
        <v>218</v>
      </c>
      <c r="C38" s="16" t="s">
        <v>198</v>
      </c>
      <c r="D38" s="46"/>
      <c r="E38" s="47"/>
      <c r="F38" s="1"/>
      <c r="G38" s="1"/>
      <c r="H38" s="1"/>
      <c r="I38" s="1"/>
      <c r="J38" s="1"/>
      <c r="K38" s="1"/>
      <c r="L38" s="1"/>
    </row>
    <row r="39" spans="1:12" ht="22.5" customHeight="1">
      <c r="A39" s="23" t="s">
        <v>174</v>
      </c>
      <c r="B39" s="16">
        <v>219</v>
      </c>
      <c r="C39" s="16"/>
      <c r="D39" s="46"/>
      <c r="E39" s="47"/>
      <c r="F39" s="1"/>
      <c r="G39" s="1"/>
      <c r="H39" s="1"/>
      <c r="I39" s="1"/>
      <c r="J39" s="1"/>
      <c r="K39" s="1"/>
      <c r="L39" s="1"/>
    </row>
    <row r="40" spans="1:12" ht="25.5" customHeight="1">
      <c r="A40" s="39" t="s">
        <v>34</v>
      </c>
      <c r="B40" s="3">
        <v>220</v>
      </c>
      <c r="C40" s="3"/>
      <c r="D40" s="44">
        <v>24553959273.181816</v>
      </c>
      <c r="E40" s="45">
        <v>18727753932</v>
      </c>
      <c r="F40" s="1"/>
      <c r="G40" s="1"/>
      <c r="H40" s="1"/>
      <c r="I40" s="1"/>
      <c r="J40" s="1"/>
      <c r="K40" s="1"/>
      <c r="L40" s="1"/>
    </row>
    <row r="41" spans="1:12" ht="22.5" customHeight="1">
      <c r="A41" s="23" t="s">
        <v>35</v>
      </c>
      <c r="B41" s="16">
        <v>221</v>
      </c>
      <c r="C41" s="16" t="s">
        <v>199</v>
      </c>
      <c r="D41" s="44">
        <v>21567473975.181816</v>
      </c>
      <c r="E41" s="45">
        <v>16227664831</v>
      </c>
      <c r="F41" s="1"/>
      <c r="G41" s="1"/>
      <c r="H41" s="1"/>
      <c r="I41" s="1"/>
      <c r="J41" s="1"/>
      <c r="K41" s="1"/>
      <c r="L41" s="1"/>
    </row>
    <row r="42" spans="1:12" ht="22.5" customHeight="1">
      <c r="A42" s="23" t="s">
        <v>36</v>
      </c>
      <c r="B42" s="16">
        <v>222</v>
      </c>
      <c r="C42" s="16"/>
      <c r="D42" s="46">
        <v>37400608926.181816</v>
      </c>
      <c r="E42" s="47">
        <v>28581036921</v>
      </c>
      <c r="F42" s="1"/>
      <c r="G42" s="1"/>
      <c r="H42" s="1"/>
      <c r="I42" s="1"/>
      <c r="J42" s="1"/>
      <c r="K42" s="1"/>
      <c r="L42" s="1"/>
    </row>
    <row r="43" spans="1:12" ht="22.5" customHeight="1">
      <c r="A43" s="23" t="s">
        <v>37</v>
      </c>
      <c r="B43" s="16">
        <v>223</v>
      </c>
      <c r="C43" s="16"/>
      <c r="D43" s="46">
        <v>-15833134951</v>
      </c>
      <c r="E43" s="47">
        <v>-12353372090</v>
      </c>
      <c r="F43" s="1"/>
      <c r="G43" s="1"/>
      <c r="H43" s="1"/>
      <c r="I43" s="1"/>
      <c r="J43" s="1"/>
      <c r="K43" s="1"/>
      <c r="L43" s="1"/>
    </row>
    <row r="44" spans="1:12" ht="22.5" customHeight="1">
      <c r="A44" s="23" t="s">
        <v>38</v>
      </c>
      <c r="B44" s="16">
        <v>224</v>
      </c>
      <c r="C44" s="16" t="s">
        <v>200</v>
      </c>
      <c r="D44" s="46"/>
      <c r="E44" s="47"/>
      <c r="F44" s="1"/>
      <c r="G44" s="1"/>
      <c r="H44" s="1"/>
      <c r="I44" s="1"/>
      <c r="J44" s="1"/>
      <c r="K44" s="1"/>
      <c r="L44" s="1"/>
    </row>
    <row r="45" spans="1:12" ht="22.5" customHeight="1">
      <c r="A45" s="23" t="s">
        <v>36</v>
      </c>
      <c r="B45" s="16">
        <v>225</v>
      </c>
      <c r="C45" s="16"/>
      <c r="D45" s="46"/>
      <c r="E45" s="47"/>
      <c r="F45" s="1"/>
      <c r="G45" s="1"/>
      <c r="H45" s="1"/>
      <c r="I45" s="1"/>
      <c r="J45" s="1"/>
      <c r="K45" s="1"/>
      <c r="L45" s="1"/>
    </row>
    <row r="46" spans="1:12" ht="22.5" customHeight="1">
      <c r="A46" s="23" t="s">
        <v>37</v>
      </c>
      <c r="B46" s="16">
        <v>226</v>
      </c>
      <c r="C46" s="16"/>
      <c r="D46" s="46"/>
      <c r="E46" s="47"/>
      <c r="F46" s="1"/>
      <c r="G46" s="1"/>
      <c r="H46" s="1"/>
      <c r="I46" s="1"/>
      <c r="J46" s="1"/>
      <c r="K46" s="1"/>
      <c r="L46" s="1"/>
    </row>
    <row r="47" spans="1:12" ht="22.5" customHeight="1">
      <c r="A47" s="23" t="s">
        <v>39</v>
      </c>
      <c r="B47" s="16">
        <v>227</v>
      </c>
      <c r="C47" s="16" t="s">
        <v>201</v>
      </c>
      <c r="D47" s="44">
        <v>1187514136</v>
      </c>
      <c r="E47" s="45">
        <v>1187514136</v>
      </c>
      <c r="F47" s="1"/>
      <c r="G47" s="1"/>
      <c r="H47" s="1"/>
      <c r="I47" s="1"/>
      <c r="J47" s="1"/>
      <c r="K47" s="1"/>
      <c r="L47" s="1"/>
    </row>
    <row r="48" spans="1:12" ht="22.5" customHeight="1">
      <c r="A48" s="23" t="s">
        <v>36</v>
      </c>
      <c r="B48" s="16">
        <v>228</v>
      </c>
      <c r="C48" s="16"/>
      <c r="D48" s="46">
        <v>1187514136</v>
      </c>
      <c r="E48" s="47">
        <v>1187514136</v>
      </c>
      <c r="F48" s="1"/>
      <c r="G48" s="1"/>
      <c r="H48" s="1"/>
      <c r="I48" s="1"/>
      <c r="J48" s="1"/>
      <c r="K48" s="1"/>
      <c r="L48" s="1"/>
    </row>
    <row r="49" spans="1:12" ht="22.5" customHeight="1">
      <c r="A49" s="23" t="s">
        <v>37</v>
      </c>
      <c r="B49" s="16">
        <v>229</v>
      </c>
      <c r="C49" s="16"/>
      <c r="D49" s="46"/>
      <c r="E49" s="47"/>
      <c r="F49" s="1"/>
      <c r="G49" s="1"/>
      <c r="H49" s="1"/>
      <c r="I49" s="1"/>
      <c r="J49" s="1"/>
      <c r="K49" s="1"/>
      <c r="L49" s="1"/>
    </row>
    <row r="50" spans="1:12" ht="22.5" customHeight="1">
      <c r="A50" s="23" t="s">
        <v>40</v>
      </c>
      <c r="B50" s="16">
        <v>230</v>
      </c>
      <c r="C50" s="16" t="s">
        <v>202</v>
      </c>
      <c r="D50" s="44">
        <v>1798971162</v>
      </c>
      <c r="E50" s="45">
        <v>1312574965</v>
      </c>
      <c r="F50" s="1"/>
      <c r="G50" s="1"/>
      <c r="H50" s="1"/>
      <c r="I50" s="1"/>
      <c r="J50" s="1"/>
      <c r="K50" s="1"/>
      <c r="L50" s="1"/>
    </row>
    <row r="51" spans="1:12" ht="25.5" customHeight="1">
      <c r="A51" s="39" t="s">
        <v>41</v>
      </c>
      <c r="B51" s="3">
        <v>240</v>
      </c>
      <c r="C51" s="16" t="s">
        <v>203</v>
      </c>
      <c r="D51" s="44">
        <v>0</v>
      </c>
      <c r="E51" s="47">
        <v>0</v>
      </c>
      <c r="F51" s="1"/>
      <c r="G51" s="1"/>
      <c r="H51" s="1"/>
      <c r="I51" s="1"/>
      <c r="J51" s="1"/>
      <c r="K51" s="1"/>
      <c r="L51" s="1"/>
    </row>
    <row r="52" spans="1:12" ht="22.5" customHeight="1">
      <c r="A52" s="23" t="s">
        <v>36</v>
      </c>
      <c r="B52" s="16">
        <v>241</v>
      </c>
      <c r="C52" s="16"/>
      <c r="D52" s="46"/>
      <c r="E52" s="47"/>
      <c r="F52" s="1"/>
      <c r="G52" s="1"/>
      <c r="H52" s="1"/>
      <c r="I52" s="1"/>
      <c r="J52" s="1"/>
      <c r="K52" s="1"/>
      <c r="L52" s="1"/>
    </row>
    <row r="53" spans="1:12" ht="22.5" customHeight="1">
      <c r="A53" s="23" t="s">
        <v>37</v>
      </c>
      <c r="B53" s="16">
        <v>242</v>
      </c>
      <c r="C53" s="16"/>
      <c r="D53" s="46"/>
      <c r="E53" s="47"/>
      <c r="F53" s="1"/>
      <c r="G53" s="1"/>
      <c r="H53" s="1"/>
      <c r="I53" s="1"/>
      <c r="J53" s="1"/>
      <c r="K53" s="1"/>
      <c r="L53" s="1"/>
    </row>
    <row r="54" spans="1:12" ht="27" customHeight="1">
      <c r="A54" s="39" t="s">
        <v>42</v>
      </c>
      <c r="B54" s="3">
        <v>250</v>
      </c>
      <c r="C54" s="3"/>
      <c r="D54" s="44">
        <v>17276212500</v>
      </c>
      <c r="E54" s="45">
        <v>25497212500</v>
      </c>
      <c r="F54" s="1"/>
      <c r="G54" s="1"/>
      <c r="H54" s="1"/>
      <c r="I54" s="1"/>
      <c r="J54" s="1"/>
      <c r="K54" s="1"/>
      <c r="L54" s="1"/>
    </row>
    <row r="55" spans="1:12" ht="22.5" customHeight="1">
      <c r="A55" s="23" t="s">
        <v>43</v>
      </c>
      <c r="B55" s="16">
        <v>251</v>
      </c>
      <c r="C55" s="16"/>
      <c r="D55" s="46"/>
      <c r="E55" s="47"/>
      <c r="F55" s="1"/>
      <c r="G55" s="1"/>
      <c r="H55" s="1"/>
      <c r="I55" s="1"/>
      <c r="J55" s="1"/>
      <c r="K55" s="1"/>
      <c r="L55" s="1"/>
    </row>
    <row r="56" spans="1:12" ht="22.5" customHeight="1">
      <c r="A56" s="23" t="s">
        <v>44</v>
      </c>
      <c r="B56" s="16">
        <v>252</v>
      </c>
      <c r="C56" s="16"/>
      <c r="D56" s="46"/>
      <c r="E56" s="47"/>
      <c r="F56" s="1"/>
      <c r="G56" s="1"/>
      <c r="H56" s="1"/>
      <c r="I56" s="1"/>
      <c r="J56" s="1"/>
      <c r="K56" s="1"/>
      <c r="L56" s="1"/>
    </row>
    <row r="57" spans="1:12" ht="22.5" customHeight="1">
      <c r="A57" s="23" t="s">
        <v>45</v>
      </c>
      <c r="B57" s="16">
        <v>258</v>
      </c>
      <c r="C57" s="16" t="s">
        <v>204</v>
      </c>
      <c r="D57" s="46">
        <v>17276212500</v>
      </c>
      <c r="E57" s="47">
        <v>25497212500</v>
      </c>
      <c r="F57" s="1"/>
      <c r="G57" s="1"/>
      <c r="H57" s="1"/>
      <c r="I57" s="1"/>
      <c r="J57" s="1"/>
      <c r="K57" s="1"/>
      <c r="L57" s="1"/>
    </row>
    <row r="58" spans="1:12" ht="22.5" customHeight="1">
      <c r="A58" s="23" t="s">
        <v>175</v>
      </c>
      <c r="B58" s="16">
        <v>259</v>
      </c>
      <c r="C58" s="16"/>
      <c r="D58" s="46"/>
      <c r="E58" s="47"/>
      <c r="F58" s="1"/>
      <c r="G58" s="1"/>
      <c r="H58" s="1"/>
      <c r="I58" s="1"/>
      <c r="J58" s="1"/>
      <c r="K58" s="1"/>
      <c r="L58" s="1"/>
    </row>
    <row r="59" spans="1:12" ht="25.5" customHeight="1">
      <c r="A59" s="39" t="s">
        <v>46</v>
      </c>
      <c r="B59" s="3">
        <v>260</v>
      </c>
      <c r="C59" s="3"/>
      <c r="D59" s="44">
        <v>374690705</v>
      </c>
      <c r="E59" s="45">
        <v>253408153</v>
      </c>
      <c r="F59" s="1"/>
      <c r="G59" s="1"/>
      <c r="H59" s="1"/>
      <c r="I59" s="1"/>
      <c r="J59" s="1"/>
      <c r="K59" s="1"/>
      <c r="L59" s="1"/>
    </row>
    <row r="60" spans="1:12" ht="22.5" customHeight="1">
      <c r="A60" s="23" t="s">
        <v>47</v>
      </c>
      <c r="B60" s="16">
        <v>261</v>
      </c>
      <c r="C60" s="16" t="s">
        <v>205</v>
      </c>
      <c r="D60" s="46">
        <v>339211025</v>
      </c>
      <c r="E60" s="47">
        <v>217928473</v>
      </c>
      <c r="F60" s="1"/>
      <c r="G60" s="1"/>
      <c r="H60" s="1"/>
      <c r="I60" s="1"/>
      <c r="J60" s="1"/>
      <c r="K60" s="1"/>
      <c r="L60" s="1"/>
    </row>
    <row r="61" spans="1:12" ht="22.5" customHeight="1">
      <c r="A61" s="23" t="s">
        <v>48</v>
      </c>
      <c r="B61" s="16">
        <v>262</v>
      </c>
      <c r="C61" s="16" t="s">
        <v>206</v>
      </c>
      <c r="D61" s="46"/>
      <c r="E61" s="47"/>
      <c r="F61" s="1"/>
      <c r="G61" s="1"/>
      <c r="H61" s="1"/>
      <c r="I61" s="1"/>
      <c r="J61" s="1"/>
      <c r="K61" s="1"/>
      <c r="L61" s="1"/>
    </row>
    <row r="62" spans="1:12" ht="22.5" customHeight="1">
      <c r="A62" s="23" t="s">
        <v>49</v>
      </c>
      <c r="B62" s="16">
        <v>268</v>
      </c>
      <c r="C62" s="16"/>
      <c r="D62" s="46">
        <v>35479680</v>
      </c>
      <c r="E62" s="47">
        <v>35479680</v>
      </c>
      <c r="F62" s="1"/>
      <c r="G62" s="1"/>
      <c r="H62" s="1"/>
      <c r="I62" s="1"/>
      <c r="J62" s="1"/>
      <c r="K62" s="1"/>
      <c r="L62" s="1"/>
    </row>
    <row r="63" spans="1:12" ht="30" customHeight="1" thickBot="1">
      <c r="A63" s="13" t="s">
        <v>50</v>
      </c>
      <c r="B63" s="18">
        <v>270</v>
      </c>
      <c r="C63" s="18"/>
      <c r="D63" s="50">
        <v>266650710016.9596</v>
      </c>
      <c r="E63" s="51">
        <v>219199099142</v>
      </c>
      <c r="F63" s="1"/>
      <c r="G63" s="1"/>
      <c r="H63" s="1"/>
      <c r="I63" s="1"/>
      <c r="J63" s="1"/>
      <c r="K63" s="1"/>
      <c r="L63" s="1"/>
    </row>
    <row r="64" spans="1:12" ht="22.5" customHeight="1" thickBot="1" thickTop="1">
      <c r="A64" s="112"/>
      <c r="B64" s="55"/>
      <c r="C64" s="55"/>
      <c r="D64" s="56"/>
      <c r="E64" s="113"/>
      <c r="F64" s="1"/>
      <c r="G64" s="1"/>
      <c r="H64" s="1"/>
      <c r="I64" s="1"/>
      <c r="J64" s="1"/>
      <c r="K64" s="1"/>
      <c r="L64" s="1"/>
    </row>
    <row r="65" spans="1:12" ht="22.5" customHeight="1" thickTop="1">
      <c r="A65" s="40" t="s">
        <v>51</v>
      </c>
      <c r="B65" s="41"/>
      <c r="C65" s="41"/>
      <c r="D65" s="52"/>
      <c r="E65" s="53"/>
      <c r="F65" s="1"/>
      <c r="G65" s="1"/>
      <c r="H65" s="1"/>
      <c r="I65" s="1"/>
      <c r="J65" s="1"/>
      <c r="K65" s="1"/>
      <c r="L65" s="1"/>
    </row>
    <row r="66" spans="1:12" ht="21.75" customHeight="1">
      <c r="A66" s="12" t="s">
        <v>176</v>
      </c>
      <c r="B66" s="15">
        <v>300</v>
      </c>
      <c r="C66" s="15"/>
      <c r="D66" s="42">
        <v>190775419861</v>
      </c>
      <c r="E66" s="54">
        <v>139451942265</v>
      </c>
      <c r="F66" s="1"/>
      <c r="G66" s="1"/>
      <c r="H66" s="1"/>
      <c r="I66" s="1"/>
      <c r="J66" s="1"/>
      <c r="K66" s="1"/>
      <c r="L66" s="1"/>
    </row>
    <row r="67" spans="1:12" ht="21.75" customHeight="1">
      <c r="A67" s="4" t="s">
        <v>52</v>
      </c>
      <c r="B67" s="3">
        <v>310</v>
      </c>
      <c r="C67" s="3"/>
      <c r="D67" s="44">
        <v>188060168281</v>
      </c>
      <c r="E67" s="45">
        <v>139258201227</v>
      </c>
      <c r="F67" s="1"/>
      <c r="G67" s="1"/>
      <c r="H67" s="1"/>
      <c r="I67" s="1"/>
      <c r="J67" s="1"/>
      <c r="K67" s="1"/>
      <c r="L67" s="1"/>
    </row>
    <row r="68" spans="1:12" ht="21.75" customHeight="1">
      <c r="A68" s="5" t="s">
        <v>53</v>
      </c>
      <c r="B68" s="16">
        <v>311</v>
      </c>
      <c r="C68" s="16" t="s">
        <v>207</v>
      </c>
      <c r="D68" s="46">
        <v>2868000018</v>
      </c>
      <c r="E68" s="47">
        <v>4700000000</v>
      </c>
      <c r="F68" s="1"/>
      <c r="G68" s="1"/>
      <c r="H68" s="1"/>
      <c r="I68" s="1"/>
      <c r="J68" s="1"/>
      <c r="K68" s="1"/>
      <c r="L68" s="1"/>
    </row>
    <row r="69" spans="1:12" ht="21.75" customHeight="1">
      <c r="A69" s="5" t="s">
        <v>54</v>
      </c>
      <c r="B69" s="16">
        <v>312</v>
      </c>
      <c r="C69" s="16"/>
      <c r="D69" s="46">
        <v>35355129817</v>
      </c>
      <c r="E69" s="47">
        <v>27760264189</v>
      </c>
      <c r="F69" s="1"/>
      <c r="G69" s="1"/>
      <c r="H69" s="1"/>
      <c r="I69" s="1"/>
      <c r="J69" s="1"/>
      <c r="K69" s="1"/>
      <c r="L69" s="1"/>
    </row>
    <row r="70" spans="1:12" ht="21.75" customHeight="1">
      <c r="A70" s="5" t="s">
        <v>55</v>
      </c>
      <c r="B70" s="16">
        <v>313</v>
      </c>
      <c r="C70" s="16"/>
      <c r="D70" s="46">
        <v>132432522320</v>
      </c>
      <c r="E70" s="47">
        <v>88610448815</v>
      </c>
      <c r="F70" s="1"/>
      <c r="G70" s="1"/>
      <c r="H70" s="1"/>
      <c r="I70" s="1"/>
      <c r="J70" s="1"/>
      <c r="K70" s="1"/>
      <c r="L70" s="1"/>
    </row>
    <row r="71" spans="1:12" ht="21.75" customHeight="1">
      <c r="A71" s="5" t="s">
        <v>56</v>
      </c>
      <c r="B71" s="16">
        <v>314</v>
      </c>
      <c r="C71" s="16" t="s">
        <v>208</v>
      </c>
      <c r="D71" s="46">
        <v>4963641602</v>
      </c>
      <c r="E71" s="47">
        <v>6002817581</v>
      </c>
      <c r="F71" s="1"/>
      <c r="G71" s="1"/>
      <c r="H71" s="1"/>
      <c r="I71" s="1"/>
      <c r="J71" s="1"/>
      <c r="K71" s="1"/>
      <c r="L71" s="1"/>
    </row>
    <row r="72" spans="1:12" ht="21.75" customHeight="1">
      <c r="A72" s="5" t="s">
        <v>177</v>
      </c>
      <c r="B72" s="16">
        <v>315</v>
      </c>
      <c r="C72" s="16"/>
      <c r="D72" s="46">
        <v>347795713</v>
      </c>
      <c r="E72" s="47">
        <v>754290490</v>
      </c>
      <c r="F72" s="1"/>
      <c r="G72" s="1"/>
      <c r="H72" s="1"/>
      <c r="I72" s="1"/>
      <c r="J72" s="1"/>
      <c r="K72" s="1"/>
      <c r="L72" s="1"/>
    </row>
    <row r="73" spans="1:12" ht="21.75" customHeight="1">
      <c r="A73" s="5" t="s">
        <v>57</v>
      </c>
      <c r="B73" s="16">
        <v>316</v>
      </c>
      <c r="C73" s="16" t="s">
        <v>209</v>
      </c>
      <c r="D73" s="46">
        <v>8301902329</v>
      </c>
      <c r="E73" s="47">
        <v>9456523758</v>
      </c>
      <c r="F73" s="1"/>
      <c r="G73" s="1"/>
      <c r="H73" s="1"/>
      <c r="I73" s="1"/>
      <c r="J73" s="1"/>
      <c r="K73" s="1"/>
      <c r="L73" s="1"/>
    </row>
    <row r="74" spans="1:12" ht="21.75" customHeight="1">
      <c r="A74" s="5" t="s">
        <v>58</v>
      </c>
      <c r="B74" s="16">
        <v>317</v>
      </c>
      <c r="C74" s="16"/>
      <c r="D74" s="46"/>
      <c r="E74" s="47"/>
      <c r="F74" s="1"/>
      <c r="G74" s="1"/>
      <c r="H74" s="1"/>
      <c r="I74" s="1"/>
      <c r="J74" s="1"/>
      <c r="K74" s="1"/>
      <c r="L74" s="1"/>
    </row>
    <row r="75" spans="1:12" ht="21.75" customHeight="1">
      <c r="A75" s="5" t="s">
        <v>91</v>
      </c>
      <c r="B75" s="16">
        <v>318</v>
      </c>
      <c r="C75" s="16"/>
      <c r="D75" s="46"/>
      <c r="E75" s="47"/>
      <c r="F75" s="1"/>
      <c r="G75" s="1"/>
      <c r="H75" s="1"/>
      <c r="I75" s="1"/>
      <c r="J75" s="1"/>
      <c r="K75" s="1"/>
      <c r="L75" s="1"/>
    </row>
    <row r="76" spans="1:12" ht="21.75" customHeight="1">
      <c r="A76" s="5" t="s">
        <v>183</v>
      </c>
      <c r="B76" s="16">
        <v>319</v>
      </c>
      <c r="C76" s="16" t="s">
        <v>210</v>
      </c>
      <c r="D76" s="336">
        <v>3223343656</v>
      </c>
      <c r="E76" s="47">
        <v>1527184327</v>
      </c>
      <c r="F76" s="1"/>
      <c r="G76" s="1"/>
      <c r="H76" s="1"/>
      <c r="I76" s="1"/>
      <c r="J76" s="1"/>
      <c r="K76" s="1"/>
      <c r="L76" s="1"/>
    </row>
    <row r="77" spans="1:12" ht="21.75" customHeight="1">
      <c r="A77" s="5" t="s">
        <v>178</v>
      </c>
      <c r="B77" s="16">
        <v>320</v>
      </c>
      <c r="C77" s="16"/>
      <c r="D77" s="46"/>
      <c r="E77" s="47"/>
      <c r="F77" s="1"/>
      <c r="G77" s="1"/>
      <c r="H77" s="1"/>
      <c r="I77" s="1"/>
      <c r="J77" s="1"/>
      <c r="K77" s="1"/>
      <c r="L77" s="1"/>
    </row>
    <row r="78" spans="1:12" ht="21.75" customHeight="1">
      <c r="A78" s="5" t="s">
        <v>296</v>
      </c>
      <c r="B78" s="16">
        <v>323</v>
      </c>
      <c r="C78" s="16"/>
      <c r="D78" s="46">
        <v>567832826</v>
      </c>
      <c r="E78" s="47">
        <v>446672067</v>
      </c>
      <c r="F78" s="1"/>
      <c r="G78" s="1"/>
      <c r="H78" s="1"/>
      <c r="I78" s="1"/>
      <c r="J78" s="1"/>
      <c r="K78" s="1"/>
      <c r="L78" s="1"/>
    </row>
    <row r="79" spans="1:12" ht="21.75" customHeight="1">
      <c r="A79" s="4" t="s">
        <v>59</v>
      </c>
      <c r="B79" s="3">
        <v>330</v>
      </c>
      <c r="C79" s="3"/>
      <c r="D79" s="44">
        <v>2715251580</v>
      </c>
      <c r="E79" s="45">
        <v>193741038</v>
      </c>
      <c r="F79" s="1"/>
      <c r="G79" s="1"/>
      <c r="H79" s="1"/>
      <c r="I79" s="1"/>
      <c r="J79" s="1"/>
      <c r="K79" s="1"/>
      <c r="L79" s="1"/>
    </row>
    <row r="80" spans="1:12" ht="21.75" customHeight="1">
      <c r="A80" s="5" t="s">
        <v>60</v>
      </c>
      <c r="B80" s="16">
        <v>331</v>
      </c>
      <c r="C80" s="16"/>
      <c r="D80" s="46"/>
      <c r="E80" s="47"/>
      <c r="F80" s="1"/>
      <c r="G80" s="1"/>
      <c r="H80" s="1"/>
      <c r="I80" s="1"/>
      <c r="J80" s="1"/>
      <c r="K80" s="1"/>
      <c r="L80" s="1"/>
    </row>
    <row r="81" spans="1:12" ht="21.75" customHeight="1">
      <c r="A81" s="5" t="s">
        <v>61</v>
      </c>
      <c r="B81" s="16">
        <v>332</v>
      </c>
      <c r="C81" s="16" t="s">
        <v>211</v>
      </c>
      <c r="D81" s="46"/>
      <c r="E81" s="47"/>
      <c r="F81" s="1"/>
      <c r="G81" s="1"/>
      <c r="H81" s="1"/>
      <c r="I81" s="1"/>
      <c r="J81" s="1"/>
      <c r="K81" s="1"/>
      <c r="L81" s="1"/>
    </row>
    <row r="82" spans="1:12" ht="21.75" customHeight="1">
      <c r="A82" s="5" t="s">
        <v>62</v>
      </c>
      <c r="B82" s="16">
        <v>333</v>
      </c>
      <c r="C82" s="16"/>
      <c r="D82" s="46"/>
      <c r="E82" s="47"/>
      <c r="F82" s="1"/>
      <c r="G82" s="1"/>
      <c r="H82" s="1"/>
      <c r="I82" s="1"/>
      <c r="J82" s="1"/>
      <c r="K82" s="1"/>
      <c r="L82" s="1"/>
    </row>
    <row r="83" spans="1:12" ht="21.75" customHeight="1">
      <c r="A83" s="5" t="s">
        <v>179</v>
      </c>
      <c r="B83" s="16">
        <v>334</v>
      </c>
      <c r="C83" s="16" t="s">
        <v>212</v>
      </c>
      <c r="D83" s="46"/>
      <c r="E83" s="47"/>
      <c r="F83" s="1"/>
      <c r="G83" s="1"/>
      <c r="H83" s="1"/>
      <c r="I83" s="1"/>
      <c r="J83" s="1"/>
      <c r="K83" s="1"/>
      <c r="L83" s="1"/>
    </row>
    <row r="84" spans="1:12" ht="21.75" customHeight="1">
      <c r="A84" s="5" t="s">
        <v>63</v>
      </c>
      <c r="B84" s="16">
        <v>335</v>
      </c>
      <c r="C84" s="16" t="s">
        <v>206</v>
      </c>
      <c r="D84" s="46"/>
      <c r="E84" s="47"/>
      <c r="F84" s="1"/>
      <c r="G84" s="1"/>
      <c r="H84" s="1"/>
      <c r="I84" s="1"/>
      <c r="J84" s="1"/>
      <c r="K84" s="1"/>
      <c r="L84" s="1"/>
    </row>
    <row r="85" spans="1:12" ht="21.75" customHeight="1">
      <c r="A85" s="5" t="s">
        <v>180</v>
      </c>
      <c r="B85" s="16">
        <v>336</v>
      </c>
      <c r="C85" s="16"/>
      <c r="D85" s="46">
        <v>68164167</v>
      </c>
      <c r="E85" s="47">
        <v>76646767</v>
      </c>
      <c r="F85" s="1"/>
      <c r="G85" s="1"/>
      <c r="H85" s="1"/>
      <c r="I85" s="1"/>
      <c r="J85" s="1"/>
      <c r="K85" s="1"/>
      <c r="L85" s="1"/>
    </row>
    <row r="86" spans="1:12" ht="21.75" customHeight="1">
      <c r="A86" s="5" t="s">
        <v>181</v>
      </c>
      <c r="B86" s="16">
        <v>337</v>
      </c>
      <c r="C86" s="16"/>
      <c r="D86" s="46"/>
      <c r="E86" s="47"/>
      <c r="F86" s="1"/>
      <c r="G86" s="1"/>
      <c r="H86" s="1"/>
      <c r="I86" s="1"/>
      <c r="J86" s="1"/>
      <c r="K86" s="1"/>
      <c r="L86" s="1"/>
    </row>
    <row r="87" spans="1:12" ht="21.75" customHeight="1">
      <c r="A87" s="5" t="s">
        <v>299</v>
      </c>
      <c r="B87" s="16">
        <v>338</v>
      </c>
      <c r="C87" s="16"/>
      <c r="D87" s="46">
        <v>2647087413</v>
      </c>
      <c r="E87" s="47">
        <v>117094271</v>
      </c>
      <c r="F87" s="1"/>
      <c r="G87" s="1"/>
      <c r="H87" s="1"/>
      <c r="I87" s="1"/>
      <c r="J87" s="1"/>
      <c r="K87" s="1"/>
      <c r="L87" s="1"/>
    </row>
    <row r="88" spans="1:12" ht="21.75" customHeight="1">
      <c r="A88" s="5" t="s">
        <v>300</v>
      </c>
      <c r="B88" s="16">
        <v>339</v>
      </c>
      <c r="C88" s="16"/>
      <c r="D88" s="46"/>
      <c r="E88" s="47"/>
      <c r="F88" s="1"/>
      <c r="G88" s="1"/>
      <c r="H88" s="1"/>
      <c r="I88" s="1"/>
      <c r="J88" s="1"/>
      <c r="K88" s="1"/>
      <c r="L88" s="1"/>
    </row>
    <row r="89" spans="1:12" ht="21.75" customHeight="1">
      <c r="A89" s="14" t="s">
        <v>182</v>
      </c>
      <c r="B89" s="17">
        <v>400</v>
      </c>
      <c r="C89" s="17"/>
      <c r="D89" s="48">
        <v>75875290156</v>
      </c>
      <c r="E89" s="49">
        <v>79747156877</v>
      </c>
      <c r="F89" s="1"/>
      <c r="G89" s="1"/>
      <c r="H89" s="1"/>
      <c r="I89" s="1"/>
      <c r="J89" s="1"/>
      <c r="K89" s="1"/>
      <c r="L89" s="1"/>
    </row>
    <row r="90" spans="1:12" ht="21.75" customHeight="1">
      <c r="A90" s="4" t="s">
        <v>64</v>
      </c>
      <c r="B90" s="3">
        <v>410</v>
      </c>
      <c r="C90" s="16" t="s">
        <v>213</v>
      </c>
      <c r="D90" s="44">
        <v>75875290156</v>
      </c>
      <c r="E90" s="45">
        <v>79747156877</v>
      </c>
      <c r="F90" s="1"/>
      <c r="G90" s="1"/>
      <c r="H90" s="1"/>
      <c r="I90" s="1"/>
      <c r="J90" s="1"/>
      <c r="K90" s="1"/>
      <c r="L90" s="1"/>
    </row>
    <row r="91" spans="1:12" ht="21.75" customHeight="1">
      <c r="A91" s="5" t="s">
        <v>65</v>
      </c>
      <c r="B91" s="16">
        <v>411</v>
      </c>
      <c r="C91" s="16"/>
      <c r="D91" s="46">
        <v>50000000000</v>
      </c>
      <c r="E91" s="47">
        <v>50000000000</v>
      </c>
      <c r="F91" s="1"/>
      <c r="G91" s="1"/>
      <c r="H91" s="1"/>
      <c r="I91" s="1"/>
      <c r="J91" s="1"/>
      <c r="K91" s="1"/>
      <c r="L91" s="1"/>
    </row>
    <row r="92" spans="1:12" ht="21.75" customHeight="1">
      <c r="A92" s="5" t="s">
        <v>66</v>
      </c>
      <c r="B92" s="16">
        <v>412</v>
      </c>
      <c r="C92" s="16"/>
      <c r="D92" s="46">
        <v>12920860900</v>
      </c>
      <c r="E92" s="47">
        <v>12920860900</v>
      </c>
      <c r="F92" s="1"/>
      <c r="G92" s="1"/>
      <c r="H92" s="1"/>
      <c r="I92" s="1"/>
      <c r="J92" s="1"/>
      <c r="K92" s="1"/>
      <c r="L92" s="1"/>
    </row>
    <row r="93" spans="1:12" ht="18.75" customHeight="1">
      <c r="A93" s="5" t="s">
        <v>184</v>
      </c>
      <c r="B93" s="16">
        <v>413</v>
      </c>
      <c r="C93" s="16"/>
      <c r="D93" s="46"/>
      <c r="E93" s="47"/>
      <c r="F93" s="1"/>
      <c r="G93" s="1"/>
      <c r="H93" s="1"/>
      <c r="I93" s="1"/>
      <c r="J93" s="1"/>
      <c r="K93" s="1"/>
      <c r="L93" s="1"/>
    </row>
    <row r="94" spans="1:12" ht="18" customHeight="1">
      <c r="A94" s="5" t="s">
        <v>185</v>
      </c>
      <c r="B94" s="16">
        <v>414</v>
      </c>
      <c r="C94" s="16"/>
      <c r="D94" s="46">
        <v>-1262317925</v>
      </c>
      <c r="E94" s="47">
        <v>-132891400</v>
      </c>
      <c r="F94" s="276"/>
      <c r="G94" s="1"/>
      <c r="H94" s="1"/>
      <c r="I94" s="1"/>
      <c r="J94" s="1"/>
      <c r="K94" s="1"/>
      <c r="L94" s="1"/>
    </row>
    <row r="95" spans="1:12" ht="18.75" customHeight="1">
      <c r="A95" s="5" t="s">
        <v>186</v>
      </c>
      <c r="B95" s="16">
        <v>415</v>
      </c>
      <c r="C95" s="16"/>
      <c r="D95" s="46"/>
      <c r="E95" s="47"/>
      <c r="F95" s="1"/>
      <c r="G95" s="1"/>
      <c r="H95" s="1"/>
      <c r="I95" s="1"/>
      <c r="J95" s="1"/>
      <c r="K95" s="1"/>
      <c r="L95" s="1"/>
    </row>
    <row r="96" spans="1:12" ht="18.75" customHeight="1">
      <c r="A96" s="5" t="s">
        <v>187</v>
      </c>
      <c r="B96" s="16">
        <v>416</v>
      </c>
      <c r="C96" s="16"/>
      <c r="D96" s="46"/>
      <c r="E96" s="47"/>
      <c r="F96" s="1"/>
      <c r="G96" s="1"/>
      <c r="H96" s="1"/>
      <c r="I96" s="1"/>
      <c r="J96" s="1"/>
      <c r="K96" s="1"/>
      <c r="L96" s="1"/>
    </row>
    <row r="97" spans="1:12" ht="19.5" customHeight="1">
      <c r="A97" s="5" t="s">
        <v>188</v>
      </c>
      <c r="B97" s="16">
        <v>417</v>
      </c>
      <c r="C97" s="16"/>
      <c r="D97" s="46">
        <v>5546604296</v>
      </c>
      <c r="E97" s="47">
        <v>4482879523</v>
      </c>
      <c r="F97" s="1"/>
      <c r="G97" s="1"/>
      <c r="H97" s="1"/>
      <c r="I97" s="1"/>
      <c r="J97" s="1"/>
      <c r="K97" s="1"/>
      <c r="L97" s="1"/>
    </row>
    <row r="98" spans="1:12" ht="23.25" customHeight="1">
      <c r="A98" s="5" t="s">
        <v>189</v>
      </c>
      <c r="B98" s="16">
        <v>418</v>
      </c>
      <c r="C98" s="16"/>
      <c r="D98" s="46">
        <v>1236283642</v>
      </c>
      <c r="E98" s="47">
        <v>704421255</v>
      </c>
      <c r="F98" s="1"/>
      <c r="G98" s="1"/>
      <c r="H98" s="1"/>
      <c r="I98" s="1"/>
      <c r="J98" s="1"/>
      <c r="K98" s="1"/>
      <c r="L98" s="1"/>
    </row>
    <row r="99" spans="1:12" ht="17.25" customHeight="1">
      <c r="A99" s="5" t="s">
        <v>214</v>
      </c>
      <c r="B99" s="16">
        <v>419</v>
      </c>
      <c r="C99" s="16"/>
      <c r="D99" s="46"/>
      <c r="E99" s="47"/>
      <c r="F99" s="1"/>
      <c r="G99" s="1"/>
      <c r="H99" s="1"/>
      <c r="I99" s="1"/>
      <c r="J99" s="1"/>
      <c r="K99" s="1"/>
      <c r="L99" s="1"/>
    </row>
    <row r="100" spans="1:12" ht="21.75" customHeight="1">
      <c r="A100" s="5" t="s">
        <v>190</v>
      </c>
      <c r="B100" s="16">
        <v>420</v>
      </c>
      <c r="C100" s="16"/>
      <c r="D100" s="46">
        <v>7433859243</v>
      </c>
      <c r="E100" s="47">
        <v>11771886599</v>
      </c>
      <c r="F100" s="1"/>
      <c r="G100" s="1"/>
      <c r="H100" s="1"/>
      <c r="I100" s="1"/>
      <c r="J100" s="1"/>
      <c r="K100" s="1"/>
      <c r="L100" s="1"/>
    </row>
    <row r="101" spans="1:12" ht="21.75" customHeight="1">
      <c r="A101" s="5" t="s">
        <v>191</v>
      </c>
      <c r="B101" s="16">
        <v>421</v>
      </c>
      <c r="C101" s="16"/>
      <c r="D101" s="46"/>
      <c r="E101" s="47"/>
      <c r="F101" s="1"/>
      <c r="G101" s="1"/>
      <c r="H101" s="1"/>
      <c r="I101" s="1"/>
      <c r="J101" s="1"/>
      <c r="K101" s="1"/>
      <c r="L101" s="1"/>
    </row>
    <row r="102" spans="1:12" ht="21.75" customHeight="1">
      <c r="A102" s="4" t="s">
        <v>67</v>
      </c>
      <c r="B102" s="3">
        <v>430</v>
      </c>
      <c r="C102" s="3"/>
      <c r="D102" s="44">
        <v>0</v>
      </c>
      <c r="E102" s="253">
        <v>0</v>
      </c>
      <c r="F102" s="1"/>
      <c r="G102" s="1"/>
      <c r="H102" s="1"/>
      <c r="I102" s="1"/>
      <c r="J102" s="1"/>
      <c r="K102" s="1"/>
      <c r="L102" s="1"/>
    </row>
    <row r="103" spans="1:12" ht="21.75" customHeight="1">
      <c r="A103" s="5" t="s">
        <v>297</v>
      </c>
      <c r="B103" s="16">
        <v>432</v>
      </c>
      <c r="C103" s="16" t="s">
        <v>216</v>
      </c>
      <c r="D103" s="46"/>
      <c r="E103" s="47"/>
      <c r="F103" s="1"/>
      <c r="G103" s="1"/>
      <c r="H103" s="1"/>
      <c r="I103" s="1"/>
      <c r="J103" s="1"/>
      <c r="K103" s="1"/>
      <c r="L103" s="1"/>
    </row>
    <row r="104" spans="1:12" ht="21.75" customHeight="1" thickBot="1">
      <c r="A104" s="164" t="s">
        <v>298</v>
      </c>
      <c r="B104" s="165">
        <v>433</v>
      </c>
      <c r="C104" s="165"/>
      <c r="D104" s="166"/>
      <c r="E104" s="167"/>
      <c r="F104" s="1"/>
      <c r="G104" s="1"/>
      <c r="H104" s="1"/>
      <c r="I104" s="1"/>
      <c r="J104" s="1"/>
      <c r="K104" s="1"/>
      <c r="L104" s="1"/>
    </row>
    <row r="105" spans="1:12" ht="22.5" customHeight="1" thickBot="1" thickTop="1">
      <c r="A105" s="160" t="s">
        <v>215</v>
      </c>
      <c r="B105" s="161">
        <v>440</v>
      </c>
      <c r="C105" s="161"/>
      <c r="D105" s="162">
        <v>266650710017</v>
      </c>
      <c r="E105" s="163">
        <v>219199099142</v>
      </c>
      <c r="F105" s="1"/>
      <c r="G105" s="1"/>
      <c r="H105" s="1"/>
      <c r="I105" s="1"/>
      <c r="J105" s="1"/>
      <c r="K105" s="1"/>
      <c r="L105" s="1"/>
    </row>
    <row r="106" spans="1:12" ht="18" thickTop="1">
      <c r="A106" s="1"/>
      <c r="B106" s="1"/>
      <c r="C106" s="1"/>
      <c r="D106" s="2">
        <v>0.0404052734375</v>
      </c>
      <c r="E106" s="2">
        <v>0</v>
      </c>
      <c r="F106" s="1"/>
      <c r="G106" s="1"/>
      <c r="H106" s="1"/>
      <c r="I106" s="1"/>
      <c r="J106" s="1"/>
      <c r="K106" s="1"/>
      <c r="L106" s="1"/>
    </row>
    <row r="107" spans="1:12" ht="17.25">
      <c r="A107" s="1"/>
      <c r="B107" s="1"/>
      <c r="C107" s="1"/>
      <c r="D107" s="2"/>
      <c r="E107" s="2"/>
      <c r="F107" s="277"/>
      <c r="G107" s="1"/>
      <c r="H107" s="1"/>
      <c r="I107" s="1"/>
      <c r="J107" s="1"/>
      <c r="K107" s="1"/>
      <c r="L107" s="1"/>
    </row>
    <row r="108" spans="1:12" ht="17.25">
      <c r="A108" s="1"/>
      <c r="B108" s="1"/>
      <c r="C108" s="1"/>
      <c r="D108" s="2"/>
      <c r="E108" s="2"/>
      <c r="F108" s="278"/>
      <c r="G108" s="1"/>
      <c r="H108" s="1"/>
      <c r="I108" s="1"/>
      <c r="J108" s="1"/>
      <c r="K108" s="1"/>
      <c r="L108" s="1"/>
    </row>
    <row r="109" spans="1:12" ht="17.25">
      <c r="A109" s="1"/>
      <c r="B109" s="1"/>
      <c r="C109" s="1"/>
      <c r="D109" s="2"/>
      <c r="E109" s="2"/>
      <c r="F109" s="279"/>
      <c r="G109" s="1"/>
      <c r="H109" s="1"/>
      <c r="I109" s="1"/>
      <c r="J109" s="1"/>
      <c r="K109" s="1"/>
      <c r="L109" s="1"/>
    </row>
    <row r="110" spans="1:12" ht="21">
      <c r="A110" s="358" t="s">
        <v>76</v>
      </c>
      <c r="B110" s="358"/>
      <c r="C110" s="358"/>
      <c r="D110" s="358"/>
      <c r="E110" s="358"/>
      <c r="F110" s="280"/>
      <c r="G110" s="1"/>
      <c r="H110" s="1"/>
      <c r="I110" s="1"/>
      <c r="J110" s="1"/>
      <c r="K110" s="1"/>
      <c r="L110" s="1"/>
    </row>
    <row r="111" spans="1:12" ht="17.25">
      <c r="A111" s="1"/>
      <c r="B111" s="1"/>
      <c r="C111" s="1"/>
      <c r="D111" s="1"/>
      <c r="E111" s="1"/>
      <c r="F111" s="1"/>
      <c r="G111" s="1"/>
      <c r="H111" s="1"/>
      <c r="I111" s="1"/>
      <c r="J111" s="1"/>
      <c r="K111" s="1"/>
      <c r="L111" s="1"/>
    </row>
    <row r="112" spans="1:12" ht="18" thickBot="1">
      <c r="A112" s="1"/>
      <c r="B112" s="1"/>
      <c r="C112" s="1"/>
      <c r="D112" s="1"/>
      <c r="E112" s="1"/>
      <c r="F112" s="1"/>
      <c r="G112" s="1"/>
      <c r="H112" s="1"/>
      <c r="I112" s="1"/>
      <c r="J112" s="1"/>
      <c r="K112" s="1"/>
      <c r="L112" s="1"/>
    </row>
    <row r="113" spans="1:12" ht="35.25" thickTop="1">
      <c r="A113" s="347" t="s">
        <v>71</v>
      </c>
      <c r="B113" s="361"/>
      <c r="C113" s="76" t="s">
        <v>16</v>
      </c>
      <c r="D113" s="29" t="s">
        <v>163</v>
      </c>
      <c r="E113" s="30" t="s">
        <v>17</v>
      </c>
      <c r="F113" s="1"/>
      <c r="G113" s="1"/>
      <c r="H113" s="1"/>
      <c r="I113" s="1"/>
      <c r="J113" s="1"/>
      <c r="K113" s="1"/>
      <c r="L113" s="1"/>
    </row>
    <row r="114" spans="1:12" ht="19.5" customHeight="1">
      <c r="A114" s="348" t="s">
        <v>72</v>
      </c>
      <c r="B114" s="349"/>
      <c r="C114" s="28"/>
      <c r="D114" s="28"/>
      <c r="E114" s="111"/>
      <c r="F114" s="1"/>
      <c r="G114" s="1"/>
      <c r="H114" s="1"/>
      <c r="I114" s="1"/>
      <c r="J114" s="1"/>
      <c r="K114" s="1"/>
      <c r="L114" s="1"/>
    </row>
    <row r="115" spans="1:12" ht="19.5" customHeight="1">
      <c r="A115" s="350" t="s">
        <v>73</v>
      </c>
      <c r="B115" s="351"/>
      <c r="C115" s="25"/>
      <c r="D115" s="25"/>
      <c r="E115" s="26"/>
      <c r="F115" s="1"/>
      <c r="G115" s="1"/>
      <c r="H115" s="1"/>
      <c r="I115" s="1"/>
      <c r="J115" s="1"/>
      <c r="K115" s="1"/>
      <c r="L115" s="1"/>
    </row>
    <row r="116" spans="1:12" ht="19.5" customHeight="1">
      <c r="A116" s="350" t="s">
        <v>217</v>
      </c>
      <c r="B116" s="351"/>
      <c r="C116" s="25"/>
      <c r="D116" s="25"/>
      <c r="E116" s="26"/>
      <c r="F116" s="1"/>
      <c r="G116" s="1"/>
      <c r="H116" s="1"/>
      <c r="I116" s="1"/>
      <c r="J116" s="1"/>
      <c r="K116" s="1"/>
      <c r="L116" s="1"/>
    </row>
    <row r="117" spans="1:12" ht="19.5" customHeight="1">
      <c r="A117" s="350" t="s">
        <v>74</v>
      </c>
      <c r="B117" s="351"/>
      <c r="C117" s="25"/>
      <c r="D117" s="25"/>
      <c r="E117" s="26"/>
      <c r="F117" s="1"/>
      <c r="G117" s="1"/>
      <c r="H117" s="1"/>
      <c r="I117" s="1"/>
      <c r="J117" s="1"/>
      <c r="K117" s="1"/>
      <c r="L117" s="1"/>
    </row>
    <row r="118" spans="1:12" ht="19.5" customHeight="1">
      <c r="A118" s="350" t="s">
        <v>75</v>
      </c>
      <c r="B118" s="351"/>
      <c r="C118" s="25"/>
      <c r="D118" s="25"/>
      <c r="E118" s="26"/>
      <c r="F118" s="1"/>
      <c r="G118" s="1"/>
      <c r="H118" s="1"/>
      <c r="I118" s="1"/>
      <c r="J118" s="1"/>
      <c r="K118" s="1"/>
      <c r="L118" s="1"/>
    </row>
    <row r="119" spans="1:12" ht="19.5" customHeight="1" thickBot="1">
      <c r="A119" s="352" t="s">
        <v>218</v>
      </c>
      <c r="B119" s="371"/>
      <c r="C119" s="27"/>
      <c r="D119" s="27"/>
      <c r="E119" s="110"/>
      <c r="F119" s="1"/>
      <c r="G119" s="1"/>
      <c r="H119" s="1"/>
      <c r="I119" s="1"/>
      <c r="J119" s="1"/>
      <c r="K119" s="1"/>
      <c r="L119" s="1"/>
    </row>
    <row r="120" spans="1:12" ht="18" thickTop="1">
      <c r="A120" s="1"/>
      <c r="B120" s="1"/>
      <c r="C120" s="1"/>
      <c r="D120" s="1"/>
      <c r="E120" s="1"/>
      <c r="F120" s="1"/>
      <c r="G120" s="1"/>
      <c r="H120" s="1"/>
      <c r="I120" s="1"/>
      <c r="J120" s="1"/>
      <c r="K120" s="1"/>
      <c r="L120" s="1"/>
    </row>
    <row r="121" spans="1:12" ht="17.25">
      <c r="A121" s="1"/>
      <c r="B121" s="1"/>
      <c r="C121" s="353" t="s">
        <v>584</v>
      </c>
      <c r="D121" s="353"/>
      <c r="E121" s="353"/>
      <c r="F121" s="1"/>
      <c r="G121" s="1"/>
      <c r="H121" s="1"/>
      <c r="I121" s="1"/>
      <c r="J121" s="1"/>
      <c r="K121" s="1"/>
      <c r="L121" s="1"/>
    </row>
    <row r="122" spans="1:12" ht="19.5">
      <c r="A122" s="31" t="s">
        <v>78</v>
      </c>
      <c r="B122" s="31"/>
      <c r="D122" s="356" t="s">
        <v>295</v>
      </c>
      <c r="E122" s="356"/>
      <c r="F122" s="1"/>
      <c r="G122" s="1"/>
      <c r="H122" s="1"/>
      <c r="I122" s="1"/>
      <c r="J122" s="1"/>
      <c r="K122" s="1"/>
      <c r="L122" s="1"/>
    </row>
    <row r="123" spans="1:12" ht="17.25">
      <c r="A123" s="1"/>
      <c r="B123" s="1"/>
      <c r="C123" s="1"/>
      <c r="D123" s="1"/>
      <c r="E123" s="1"/>
      <c r="F123" s="1"/>
      <c r="G123" s="1"/>
      <c r="H123" s="1"/>
      <c r="I123" s="1"/>
      <c r="J123" s="1"/>
      <c r="K123" s="1"/>
      <c r="L123" s="1"/>
    </row>
    <row r="124" spans="1:12" ht="17.25">
      <c r="A124" s="1"/>
      <c r="B124" s="1"/>
      <c r="C124" s="1"/>
      <c r="D124" s="1"/>
      <c r="E124" s="1"/>
      <c r="F124" s="1"/>
      <c r="G124" s="1"/>
      <c r="H124" s="1"/>
      <c r="I124" s="1"/>
      <c r="J124" s="1"/>
      <c r="K124" s="1"/>
      <c r="L124" s="1"/>
    </row>
    <row r="125" spans="1:12" ht="17.25">
      <c r="A125" s="1"/>
      <c r="B125" s="1"/>
      <c r="C125" s="1"/>
      <c r="D125" s="1"/>
      <c r="E125" s="1"/>
      <c r="F125" s="1"/>
      <c r="G125" s="1"/>
      <c r="H125" s="1"/>
      <c r="I125" s="1"/>
      <c r="J125" s="1"/>
      <c r="K125" s="1"/>
      <c r="L125" s="1"/>
    </row>
    <row r="126" spans="1:12" ht="17.25">
      <c r="A126" s="1"/>
      <c r="B126" s="1"/>
      <c r="C126" s="1"/>
      <c r="D126" s="1"/>
      <c r="E126" s="1"/>
      <c r="F126" s="1"/>
      <c r="G126" s="1"/>
      <c r="H126" s="1"/>
      <c r="I126" s="1"/>
      <c r="J126" s="1"/>
      <c r="K126" s="1"/>
      <c r="L126" s="1"/>
    </row>
    <row r="127" spans="1:12" ht="17.25">
      <c r="A127" s="1"/>
      <c r="B127" s="1"/>
      <c r="C127" s="1"/>
      <c r="D127" s="1"/>
      <c r="E127" s="1"/>
      <c r="F127" s="1"/>
      <c r="G127" s="1"/>
      <c r="H127" s="1"/>
      <c r="I127" s="1"/>
      <c r="J127" s="1"/>
      <c r="K127" s="1"/>
      <c r="L127" s="1"/>
    </row>
    <row r="128" spans="1:12" ht="17.25">
      <c r="A128" s="32" t="s">
        <v>588</v>
      </c>
      <c r="B128" s="1"/>
      <c r="C128" s="1"/>
      <c r="D128" s="357" t="s">
        <v>253</v>
      </c>
      <c r="E128" s="357"/>
      <c r="F128" s="1"/>
      <c r="G128" s="1"/>
      <c r="H128" s="1"/>
      <c r="I128" s="1"/>
      <c r="J128" s="1"/>
      <c r="K128" s="1"/>
      <c r="L128" s="1"/>
    </row>
    <row r="129" spans="1:12" ht="17.25">
      <c r="A129" s="1"/>
      <c r="B129" s="1"/>
      <c r="C129" s="1"/>
      <c r="D129" s="1"/>
      <c r="E129" s="1"/>
      <c r="F129" s="1"/>
      <c r="G129" s="1"/>
      <c r="H129" s="1"/>
      <c r="I129" s="1"/>
      <c r="J129" s="1"/>
      <c r="K129" s="1"/>
      <c r="L129" s="1"/>
    </row>
    <row r="130" spans="1:12" ht="17.25">
      <c r="A130" s="1"/>
      <c r="B130" s="1"/>
      <c r="C130" s="1"/>
      <c r="D130" s="1"/>
      <c r="E130" s="1"/>
      <c r="F130" s="1"/>
      <c r="G130" s="1"/>
      <c r="H130" s="1"/>
      <c r="I130" s="1"/>
      <c r="J130" s="1"/>
      <c r="K130" s="1"/>
      <c r="L130" s="1"/>
    </row>
    <row r="131" spans="1:12" ht="17.25">
      <c r="A131" s="1"/>
      <c r="B131" s="1"/>
      <c r="C131" s="1"/>
      <c r="D131" s="1"/>
      <c r="E131" s="1"/>
      <c r="F131" s="1"/>
      <c r="G131" s="1"/>
      <c r="H131" s="1"/>
      <c r="I131" s="1"/>
      <c r="J131" s="1"/>
      <c r="K131" s="1"/>
      <c r="L131" s="1"/>
    </row>
    <row r="132" spans="1:12" ht="17.25">
      <c r="A132" s="1"/>
      <c r="B132" s="1"/>
      <c r="C132" s="1"/>
      <c r="D132" s="1"/>
      <c r="E132" s="1"/>
      <c r="F132" s="1"/>
      <c r="G132" s="1"/>
      <c r="H132" s="1"/>
      <c r="I132" s="1"/>
      <c r="J132" s="1"/>
      <c r="K132" s="1"/>
      <c r="L132" s="1"/>
    </row>
    <row r="133" spans="1:12" ht="17.25">
      <c r="A133" s="1"/>
      <c r="B133" s="1"/>
      <c r="C133" s="1"/>
      <c r="D133" s="1"/>
      <c r="E133" s="1"/>
      <c r="F133" s="1"/>
      <c r="G133" s="1"/>
      <c r="H133" s="1"/>
      <c r="I133" s="1"/>
      <c r="J133" s="1"/>
      <c r="K133" s="1"/>
      <c r="L133" s="1"/>
    </row>
    <row r="134" spans="1:12" ht="17.25">
      <c r="A134" s="1"/>
      <c r="B134" s="1"/>
      <c r="C134" s="1"/>
      <c r="D134" s="1"/>
      <c r="E134" s="1"/>
      <c r="F134" s="1"/>
      <c r="G134" s="1"/>
      <c r="H134" s="1"/>
      <c r="I134" s="1"/>
      <c r="J134" s="1"/>
      <c r="K134" s="1"/>
      <c r="L134" s="1"/>
    </row>
    <row r="135" spans="1:12" ht="17.25">
      <c r="A135" s="1"/>
      <c r="B135" s="1"/>
      <c r="C135" s="1"/>
      <c r="D135" s="1"/>
      <c r="E135" s="1"/>
      <c r="F135" s="1"/>
      <c r="G135" s="1"/>
      <c r="H135" s="1"/>
      <c r="I135" s="1"/>
      <c r="J135" s="1"/>
      <c r="K135" s="1"/>
      <c r="L135" s="1"/>
    </row>
    <row r="136" spans="1:12" ht="17.25">
      <c r="A136" s="1"/>
      <c r="B136" s="1"/>
      <c r="C136" s="1"/>
      <c r="D136" s="1"/>
      <c r="E136" s="1"/>
      <c r="F136" s="1"/>
      <c r="G136" s="1"/>
      <c r="H136" s="1"/>
      <c r="I136" s="1"/>
      <c r="J136" s="1"/>
      <c r="K136" s="1"/>
      <c r="L136" s="1"/>
    </row>
    <row r="137" spans="1:12" ht="17.25">
      <c r="A137" s="1"/>
      <c r="B137" s="1"/>
      <c r="C137" s="1"/>
      <c r="D137" s="1"/>
      <c r="E137" s="1"/>
      <c r="F137" s="1"/>
      <c r="G137" s="1"/>
      <c r="H137" s="1"/>
      <c r="I137" s="1"/>
      <c r="J137" s="1"/>
      <c r="K137" s="1"/>
      <c r="L137" s="1"/>
    </row>
    <row r="138" spans="1:12" ht="17.25">
      <c r="A138" s="1"/>
      <c r="B138" s="1"/>
      <c r="C138" s="1"/>
      <c r="D138" s="1"/>
      <c r="E138" s="1"/>
      <c r="F138" s="1"/>
      <c r="G138" s="1"/>
      <c r="H138" s="1"/>
      <c r="I138" s="1"/>
      <c r="J138" s="1"/>
      <c r="K138" s="1"/>
      <c r="L138" s="1"/>
    </row>
    <row r="139" spans="1:12" ht="17.25">
      <c r="A139" s="1"/>
      <c r="B139" s="1"/>
      <c r="C139" s="1"/>
      <c r="D139" s="1"/>
      <c r="E139" s="1"/>
      <c r="F139" s="1"/>
      <c r="G139" s="1"/>
      <c r="H139" s="1"/>
      <c r="I139" s="1"/>
      <c r="J139" s="1"/>
      <c r="K139" s="1"/>
      <c r="L139" s="1"/>
    </row>
    <row r="140" spans="1:12" ht="17.25">
      <c r="A140" s="1"/>
      <c r="B140" s="1"/>
      <c r="C140" s="1"/>
      <c r="D140" s="1"/>
      <c r="E140" s="1"/>
      <c r="F140" s="1"/>
      <c r="G140" s="1"/>
      <c r="H140" s="1"/>
      <c r="I140" s="1"/>
      <c r="J140" s="1"/>
      <c r="K140" s="1"/>
      <c r="L140" s="1"/>
    </row>
    <row r="141" spans="1:12" ht="17.25">
      <c r="A141" s="1"/>
      <c r="B141" s="1"/>
      <c r="C141" s="1"/>
      <c r="D141" s="1"/>
      <c r="E141" s="1"/>
      <c r="F141" s="1"/>
      <c r="G141" s="1"/>
      <c r="H141" s="1"/>
      <c r="I141" s="1"/>
      <c r="J141" s="1"/>
      <c r="K141" s="1"/>
      <c r="L141" s="1"/>
    </row>
    <row r="142" spans="1:12" ht="17.25">
      <c r="A142" s="1"/>
      <c r="B142" s="1"/>
      <c r="C142" s="1"/>
      <c r="D142" s="1"/>
      <c r="E142" s="1"/>
      <c r="F142" s="1"/>
      <c r="G142" s="1"/>
      <c r="H142" s="1"/>
      <c r="I142" s="1"/>
      <c r="J142" s="1"/>
      <c r="K142" s="1"/>
      <c r="L142" s="1"/>
    </row>
    <row r="143" spans="1:12" ht="17.25">
      <c r="A143" s="1"/>
      <c r="B143" s="1"/>
      <c r="C143" s="1"/>
      <c r="D143" s="1"/>
      <c r="E143" s="1"/>
      <c r="F143" s="1"/>
      <c r="G143" s="1"/>
      <c r="H143" s="1"/>
      <c r="I143" s="1"/>
      <c r="J143" s="1"/>
      <c r="K143" s="1"/>
      <c r="L143" s="1"/>
    </row>
    <row r="144" spans="1:12" ht="17.25">
      <c r="A144" s="1"/>
      <c r="B144" s="1"/>
      <c r="C144" s="1"/>
      <c r="D144" s="1"/>
      <c r="E144" s="1"/>
      <c r="F144" s="1"/>
      <c r="G144" s="1"/>
      <c r="H144" s="1"/>
      <c r="I144" s="1"/>
      <c r="J144" s="1"/>
      <c r="K144" s="1"/>
      <c r="L144" s="1"/>
    </row>
    <row r="145" spans="1:12" ht="17.25">
      <c r="A145" s="1"/>
      <c r="B145" s="1"/>
      <c r="C145" s="1"/>
      <c r="D145" s="1"/>
      <c r="E145" s="1"/>
      <c r="F145" s="1"/>
      <c r="G145" s="1"/>
      <c r="H145" s="1"/>
      <c r="I145" s="1"/>
      <c r="J145" s="1"/>
      <c r="K145" s="1"/>
      <c r="L145" s="1"/>
    </row>
    <row r="146" spans="1:12" ht="17.25">
      <c r="A146" s="1"/>
      <c r="B146" s="1"/>
      <c r="C146" s="1"/>
      <c r="D146" s="1"/>
      <c r="E146" s="1"/>
      <c r="F146" s="1"/>
      <c r="G146" s="1"/>
      <c r="H146" s="1"/>
      <c r="I146" s="1"/>
      <c r="J146" s="1"/>
      <c r="K146" s="1"/>
      <c r="L146" s="1"/>
    </row>
    <row r="147" spans="1:12" ht="17.25">
      <c r="A147" s="1"/>
      <c r="B147" s="1"/>
      <c r="C147" s="1"/>
      <c r="D147" s="1"/>
      <c r="E147" s="1"/>
      <c r="F147" s="1"/>
      <c r="G147" s="1"/>
      <c r="H147" s="1"/>
      <c r="I147" s="1"/>
      <c r="J147" s="1"/>
      <c r="K147" s="1"/>
      <c r="L147" s="1"/>
    </row>
    <row r="148" spans="1:12" ht="17.25">
      <c r="A148" s="1"/>
      <c r="B148" s="1"/>
      <c r="C148" s="1"/>
      <c r="D148" s="1"/>
      <c r="E148" s="1"/>
      <c r="F148" s="1"/>
      <c r="G148" s="1"/>
      <c r="H148" s="1"/>
      <c r="I148" s="1"/>
      <c r="J148" s="1"/>
      <c r="K148" s="1"/>
      <c r="L148" s="1"/>
    </row>
    <row r="149" spans="1:12" ht="17.25">
      <c r="A149" s="1"/>
      <c r="B149" s="1"/>
      <c r="C149" s="1"/>
      <c r="D149" s="1"/>
      <c r="E149" s="1"/>
      <c r="F149" s="1"/>
      <c r="G149" s="1"/>
      <c r="H149" s="1"/>
      <c r="I149" s="1"/>
      <c r="J149" s="1"/>
      <c r="K149" s="1"/>
      <c r="L149" s="1"/>
    </row>
    <row r="150" spans="1:12" ht="17.25">
      <c r="A150" s="1"/>
      <c r="B150" s="1"/>
      <c r="C150" s="1"/>
      <c r="D150" s="1"/>
      <c r="E150" s="1"/>
      <c r="F150" s="1"/>
      <c r="G150" s="1"/>
      <c r="H150" s="1"/>
      <c r="I150" s="1"/>
      <c r="J150" s="1"/>
      <c r="K150" s="1"/>
      <c r="L150" s="1"/>
    </row>
    <row r="151" spans="1:12" ht="17.25">
      <c r="A151" s="1"/>
      <c r="B151" s="1"/>
      <c r="C151" s="1"/>
      <c r="D151" s="1"/>
      <c r="E151" s="1"/>
      <c r="F151" s="1"/>
      <c r="G151" s="1"/>
      <c r="H151" s="1"/>
      <c r="I151" s="1"/>
      <c r="J151" s="1"/>
      <c r="K151" s="1"/>
      <c r="L151" s="1"/>
    </row>
    <row r="152" spans="1:12" ht="17.25">
      <c r="A152" s="1"/>
      <c r="B152" s="1"/>
      <c r="C152" s="1"/>
      <c r="D152" s="1"/>
      <c r="E152" s="1"/>
      <c r="F152" s="1"/>
      <c r="G152" s="1"/>
      <c r="H152" s="1"/>
      <c r="I152" s="1"/>
      <c r="J152" s="1"/>
      <c r="K152" s="1"/>
      <c r="L152" s="1"/>
    </row>
    <row r="153" spans="1:12" ht="17.25">
      <c r="A153" s="1"/>
      <c r="B153" s="1"/>
      <c r="C153" s="1"/>
      <c r="D153" s="1"/>
      <c r="E153" s="1"/>
      <c r="F153" s="1"/>
      <c r="G153" s="1"/>
      <c r="H153" s="1"/>
      <c r="I153" s="1"/>
      <c r="J153" s="1"/>
      <c r="K153" s="1"/>
      <c r="L153" s="1"/>
    </row>
    <row r="154" spans="1:12" ht="17.25">
      <c r="A154" s="1"/>
      <c r="B154" s="1"/>
      <c r="C154" s="1"/>
      <c r="D154" s="1"/>
      <c r="E154" s="1"/>
      <c r="F154" s="1"/>
      <c r="G154" s="1"/>
      <c r="H154" s="1"/>
      <c r="I154" s="1"/>
      <c r="J154" s="1"/>
      <c r="K154" s="1"/>
      <c r="L154" s="1"/>
    </row>
    <row r="155" spans="1:12" ht="17.25">
      <c r="A155" s="1"/>
      <c r="B155" s="1"/>
      <c r="C155" s="1"/>
      <c r="D155" s="1"/>
      <c r="E155" s="1"/>
      <c r="F155" s="1"/>
      <c r="G155" s="1"/>
      <c r="H155" s="1"/>
      <c r="I155" s="1"/>
      <c r="J155" s="1"/>
      <c r="K155" s="1"/>
      <c r="L155" s="1"/>
    </row>
    <row r="156" spans="1:12" ht="17.25">
      <c r="A156" s="1"/>
      <c r="B156" s="1"/>
      <c r="C156" s="1"/>
      <c r="D156" s="1"/>
      <c r="E156" s="1"/>
      <c r="F156" s="1"/>
      <c r="G156" s="1"/>
      <c r="H156" s="1"/>
      <c r="I156" s="1"/>
      <c r="J156" s="1"/>
      <c r="K156" s="1"/>
      <c r="L156" s="1"/>
    </row>
    <row r="157" spans="1:12" ht="17.25">
      <c r="A157" s="1"/>
      <c r="B157" s="1"/>
      <c r="C157" s="1"/>
      <c r="D157" s="1"/>
      <c r="E157" s="1"/>
      <c r="F157" s="1"/>
      <c r="G157" s="1"/>
      <c r="H157" s="1"/>
      <c r="I157" s="1"/>
      <c r="J157" s="1"/>
      <c r="K157" s="1"/>
      <c r="L157" s="1"/>
    </row>
    <row r="158" spans="1:12" ht="17.25">
      <c r="A158" s="1"/>
      <c r="B158" s="1"/>
      <c r="C158" s="1"/>
      <c r="D158" s="1"/>
      <c r="E158" s="1"/>
      <c r="F158" s="1"/>
      <c r="G158" s="1"/>
      <c r="H158" s="1"/>
      <c r="I158" s="1"/>
      <c r="J158" s="1"/>
      <c r="K158" s="1"/>
      <c r="L158" s="1"/>
    </row>
    <row r="159" spans="1:12" ht="17.25">
      <c r="A159" s="1"/>
      <c r="B159" s="1"/>
      <c r="C159" s="1"/>
      <c r="D159" s="1"/>
      <c r="E159" s="1"/>
      <c r="F159" s="1"/>
      <c r="G159" s="1"/>
      <c r="H159" s="1"/>
      <c r="I159" s="1"/>
      <c r="J159" s="1"/>
      <c r="K159" s="1"/>
      <c r="L159" s="1"/>
    </row>
    <row r="160" spans="1:12" ht="17.25">
      <c r="A160" s="1"/>
      <c r="B160" s="1"/>
      <c r="C160" s="1"/>
      <c r="D160" s="1"/>
      <c r="E160" s="1"/>
      <c r="F160" s="1"/>
      <c r="G160" s="1"/>
      <c r="H160" s="1"/>
      <c r="I160" s="1"/>
      <c r="J160" s="1"/>
      <c r="K160" s="1"/>
      <c r="L160" s="1"/>
    </row>
    <row r="161" spans="1:12" ht="17.25">
      <c r="A161" s="1"/>
      <c r="B161" s="1"/>
      <c r="C161" s="1"/>
      <c r="D161" s="1"/>
      <c r="E161" s="1"/>
      <c r="F161" s="1"/>
      <c r="G161" s="1"/>
      <c r="H161" s="1"/>
      <c r="I161" s="1"/>
      <c r="J161" s="1"/>
      <c r="K161" s="1"/>
      <c r="L161" s="1"/>
    </row>
    <row r="162" spans="1:12" ht="17.25">
      <c r="A162" s="1"/>
      <c r="B162" s="1"/>
      <c r="C162" s="1"/>
      <c r="D162" s="1"/>
      <c r="E162" s="1"/>
      <c r="F162" s="1"/>
      <c r="G162" s="1"/>
      <c r="H162" s="1"/>
      <c r="I162" s="1"/>
      <c r="J162" s="1"/>
      <c r="K162" s="1"/>
      <c r="L162" s="1"/>
    </row>
    <row r="163" spans="1:12" ht="17.25">
      <c r="A163" s="1"/>
      <c r="B163" s="1"/>
      <c r="C163" s="1"/>
      <c r="D163" s="1"/>
      <c r="E163" s="1"/>
      <c r="F163" s="1"/>
      <c r="G163" s="1"/>
      <c r="H163" s="1"/>
      <c r="I163" s="1"/>
      <c r="J163" s="1"/>
      <c r="K163" s="1"/>
      <c r="L163" s="1"/>
    </row>
    <row r="164" spans="1:12" ht="17.25">
      <c r="A164" s="1"/>
      <c r="B164" s="1"/>
      <c r="C164" s="1"/>
      <c r="D164" s="1"/>
      <c r="E164" s="1"/>
      <c r="F164" s="1"/>
      <c r="G164" s="1"/>
      <c r="H164" s="1"/>
      <c r="I164" s="1"/>
      <c r="J164" s="1"/>
      <c r="K164" s="1"/>
      <c r="L164" s="1"/>
    </row>
    <row r="165" spans="1:12" ht="17.25">
      <c r="A165" s="1"/>
      <c r="B165" s="1"/>
      <c r="C165" s="1"/>
      <c r="D165" s="1"/>
      <c r="E165" s="1"/>
      <c r="F165" s="1"/>
      <c r="G165" s="1"/>
      <c r="H165" s="1"/>
      <c r="I165" s="1"/>
      <c r="J165" s="1"/>
      <c r="K165" s="1"/>
      <c r="L165" s="1"/>
    </row>
    <row r="166" spans="1:12" ht="17.25">
      <c r="A166" s="1"/>
      <c r="B166" s="1"/>
      <c r="C166" s="1"/>
      <c r="D166" s="1"/>
      <c r="E166" s="1"/>
      <c r="F166" s="1"/>
      <c r="G166" s="1"/>
      <c r="H166" s="1"/>
      <c r="I166" s="1"/>
      <c r="J166" s="1"/>
      <c r="K166" s="1"/>
      <c r="L166" s="1"/>
    </row>
    <row r="167" spans="1:12" ht="17.25">
      <c r="A167" s="1"/>
      <c r="B167" s="1"/>
      <c r="C167" s="1"/>
      <c r="D167" s="1"/>
      <c r="E167" s="1"/>
      <c r="F167" s="1"/>
      <c r="G167" s="1"/>
      <c r="H167" s="1"/>
      <c r="I167" s="1"/>
      <c r="J167" s="1"/>
      <c r="K167" s="1"/>
      <c r="L167" s="1"/>
    </row>
    <row r="168" spans="1:12" ht="17.25">
      <c r="A168" s="1"/>
      <c r="B168" s="1"/>
      <c r="C168" s="1"/>
      <c r="D168" s="1"/>
      <c r="E168" s="1"/>
      <c r="F168" s="1"/>
      <c r="G168" s="1"/>
      <c r="H168" s="1"/>
      <c r="I168" s="1"/>
      <c r="J168" s="1"/>
      <c r="K168" s="1"/>
      <c r="L168" s="1"/>
    </row>
    <row r="169" spans="1:12" ht="17.25">
      <c r="A169" s="1"/>
      <c r="B169" s="1"/>
      <c r="C169" s="1"/>
      <c r="D169" s="1"/>
      <c r="E169" s="1"/>
      <c r="F169" s="1"/>
      <c r="G169" s="1"/>
      <c r="H169" s="1"/>
      <c r="I169" s="1"/>
      <c r="J169" s="1"/>
      <c r="K169" s="1"/>
      <c r="L169" s="1"/>
    </row>
    <row r="170" spans="1:12" ht="17.25">
      <c r="A170" s="1"/>
      <c r="B170" s="1"/>
      <c r="C170" s="1"/>
      <c r="D170" s="1"/>
      <c r="E170" s="1"/>
      <c r="F170" s="1"/>
      <c r="G170" s="1"/>
      <c r="H170" s="1"/>
      <c r="I170" s="1"/>
      <c r="J170" s="1"/>
      <c r="K170" s="1"/>
      <c r="L170" s="1"/>
    </row>
    <row r="171" spans="1:12" ht="17.25">
      <c r="A171" s="1"/>
      <c r="B171" s="1"/>
      <c r="C171" s="1"/>
      <c r="D171" s="1"/>
      <c r="E171" s="1"/>
      <c r="F171" s="1"/>
      <c r="G171" s="1"/>
      <c r="H171" s="1"/>
      <c r="I171" s="1"/>
      <c r="J171" s="1"/>
      <c r="K171" s="1"/>
      <c r="L171" s="1"/>
    </row>
    <row r="172" spans="1:12" ht="17.25">
      <c r="A172" s="1"/>
      <c r="B172" s="1"/>
      <c r="C172" s="1"/>
      <c r="D172" s="1"/>
      <c r="E172" s="1"/>
      <c r="F172" s="1"/>
      <c r="G172" s="1"/>
      <c r="H172" s="1"/>
      <c r="I172" s="1"/>
      <c r="J172" s="1"/>
      <c r="K172" s="1"/>
      <c r="L172" s="1"/>
    </row>
    <row r="173" spans="1:12" ht="17.25">
      <c r="A173" s="1"/>
      <c r="B173" s="1"/>
      <c r="C173" s="1"/>
      <c r="D173" s="1"/>
      <c r="E173" s="1"/>
      <c r="F173" s="1"/>
      <c r="G173" s="1"/>
      <c r="H173" s="1"/>
      <c r="I173" s="1"/>
      <c r="J173" s="1"/>
      <c r="K173" s="1"/>
      <c r="L173" s="1"/>
    </row>
    <row r="174" spans="1:12" ht="17.25">
      <c r="A174" s="1"/>
      <c r="B174" s="1"/>
      <c r="C174" s="1"/>
      <c r="D174" s="1"/>
      <c r="E174" s="1"/>
      <c r="F174" s="1"/>
      <c r="G174" s="1"/>
      <c r="H174" s="1"/>
      <c r="I174" s="1"/>
      <c r="J174" s="1"/>
      <c r="K174" s="1"/>
      <c r="L174" s="1"/>
    </row>
    <row r="175" spans="1:12" ht="17.25">
      <c r="A175" s="1"/>
      <c r="B175" s="1"/>
      <c r="C175" s="1"/>
      <c r="D175" s="1"/>
      <c r="E175" s="1"/>
      <c r="F175" s="1"/>
      <c r="G175" s="1"/>
      <c r="H175" s="1"/>
      <c r="I175" s="1"/>
      <c r="J175" s="1"/>
      <c r="K175" s="1"/>
      <c r="L175" s="1"/>
    </row>
    <row r="176" spans="1:12" ht="17.25">
      <c r="A176" s="1"/>
      <c r="B176" s="1"/>
      <c r="C176" s="1"/>
      <c r="D176" s="1"/>
      <c r="E176" s="1"/>
      <c r="F176" s="1"/>
      <c r="G176" s="1"/>
      <c r="H176" s="1"/>
      <c r="I176" s="1"/>
      <c r="J176" s="1"/>
      <c r="K176" s="1"/>
      <c r="L176" s="1"/>
    </row>
    <row r="177" spans="1:12" ht="17.25">
      <c r="A177" s="1"/>
      <c r="B177" s="1"/>
      <c r="C177" s="1"/>
      <c r="D177" s="1"/>
      <c r="E177" s="1"/>
      <c r="F177" s="1"/>
      <c r="G177" s="1"/>
      <c r="H177" s="1"/>
      <c r="I177" s="1"/>
      <c r="J177" s="1"/>
      <c r="K177" s="1"/>
      <c r="L177" s="1"/>
    </row>
    <row r="178" spans="1:12" ht="17.25">
      <c r="A178" s="1"/>
      <c r="B178" s="1"/>
      <c r="C178" s="1"/>
      <c r="D178" s="1"/>
      <c r="E178" s="1"/>
      <c r="F178" s="1"/>
      <c r="G178" s="1"/>
      <c r="H178" s="1"/>
      <c r="I178" s="1"/>
      <c r="J178" s="1"/>
      <c r="K178" s="1"/>
      <c r="L178" s="1"/>
    </row>
    <row r="179" spans="1:12" ht="17.25">
      <c r="A179" s="1"/>
      <c r="B179" s="1"/>
      <c r="C179" s="1"/>
      <c r="D179" s="1"/>
      <c r="E179" s="1"/>
      <c r="F179" s="1"/>
      <c r="G179" s="1"/>
      <c r="H179" s="1"/>
      <c r="I179" s="1"/>
      <c r="J179" s="1"/>
      <c r="K179" s="1"/>
      <c r="L179" s="1"/>
    </row>
    <row r="180" spans="1:12" ht="17.25">
      <c r="A180" s="1"/>
      <c r="B180" s="1"/>
      <c r="C180" s="1"/>
      <c r="D180" s="1"/>
      <c r="E180" s="1"/>
      <c r="F180" s="1"/>
      <c r="G180" s="1"/>
      <c r="H180" s="1"/>
      <c r="I180" s="1"/>
      <c r="J180" s="1"/>
      <c r="K180" s="1"/>
      <c r="L180" s="1"/>
    </row>
    <row r="181" spans="1:12" ht="17.25">
      <c r="A181" s="1"/>
      <c r="B181" s="1"/>
      <c r="C181" s="1"/>
      <c r="D181" s="1"/>
      <c r="E181" s="1"/>
      <c r="F181" s="1"/>
      <c r="G181" s="1"/>
      <c r="H181" s="1"/>
      <c r="I181" s="1"/>
      <c r="J181" s="1"/>
      <c r="K181" s="1"/>
      <c r="L181" s="1"/>
    </row>
    <row r="182" spans="1:12" ht="17.25">
      <c r="A182" s="1"/>
      <c r="B182" s="1"/>
      <c r="C182" s="1"/>
      <c r="D182" s="1"/>
      <c r="E182" s="1"/>
      <c r="F182" s="1"/>
      <c r="G182" s="1"/>
      <c r="H182" s="1"/>
      <c r="I182" s="1"/>
      <c r="J182" s="1"/>
      <c r="K182" s="1"/>
      <c r="L182" s="1"/>
    </row>
    <row r="183" spans="1:12" ht="17.25">
      <c r="A183" s="1"/>
      <c r="B183" s="1"/>
      <c r="C183" s="1"/>
      <c r="D183" s="1"/>
      <c r="E183" s="1"/>
      <c r="F183" s="1"/>
      <c r="G183" s="1"/>
      <c r="H183" s="1"/>
      <c r="I183" s="1"/>
      <c r="J183" s="1"/>
      <c r="K183" s="1"/>
      <c r="L183" s="1"/>
    </row>
    <row r="184" spans="1:12" ht="17.25">
      <c r="A184" s="1"/>
      <c r="B184" s="1"/>
      <c r="C184" s="1"/>
      <c r="D184" s="1"/>
      <c r="E184" s="1"/>
      <c r="F184" s="1"/>
      <c r="G184" s="1"/>
      <c r="H184" s="1"/>
      <c r="I184" s="1"/>
      <c r="J184" s="1"/>
      <c r="K184" s="1"/>
      <c r="L184" s="1"/>
    </row>
    <row r="185" spans="1:12" ht="17.25">
      <c r="A185" s="1"/>
      <c r="B185" s="1"/>
      <c r="C185" s="1"/>
      <c r="D185" s="1"/>
      <c r="E185" s="1"/>
      <c r="F185" s="1"/>
      <c r="G185" s="1"/>
      <c r="H185" s="1"/>
      <c r="I185" s="1"/>
      <c r="J185" s="1"/>
      <c r="K185" s="1"/>
      <c r="L185" s="1"/>
    </row>
    <row r="186" spans="1:12" ht="17.25">
      <c r="A186" s="1"/>
      <c r="B186" s="1"/>
      <c r="C186" s="1"/>
      <c r="D186" s="1"/>
      <c r="E186" s="1"/>
      <c r="F186" s="1"/>
      <c r="G186" s="1"/>
      <c r="H186" s="1"/>
      <c r="I186" s="1"/>
      <c r="J186" s="1"/>
      <c r="K186" s="1"/>
      <c r="L186" s="1"/>
    </row>
    <row r="187" spans="1:12" ht="17.25">
      <c r="A187" s="1"/>
      <c r="B187" s="1"/>
      <c r="C187" s="1"/>
      <c r="D187" s="1"/>
      <c r="E187" s="1"/>
      <c r="F187" s="1"/>
      <c r="G187" s="1"/>
      <c r="H187" s="1"/>
      <c r="I187" s="1"/>
      <c r="J187" s="1"/>
      <c r="K187" s="1"/>
      <c r="L187" s="1"/>
    </row>
    <row r="188" spans="1:12" ht="17.25">
      <c r="A188" s="1"/>
      <c r="B188" s="1"/>
      <c r="C188" s="1"/>
      <c r="D188" s="1"/>
      <c r="E188" s="1"/>
      <c r="F188" s="1"/>
      <c r="G188" s="1"/>
      <c r="H188" s="1"/>
      <c r="I188" s="1"/>
      <c r="J188" s="1"/>
      <c r="K188" s="1"/>
      <c r="L188" s="1"/>
    </row>
    <row r="189" spans="1:12" ht="17.25">
      <c r="A189" s="1"/>
      <c r="B189" s="1"/>
      <c r="C189" s="1"/>
      <c r="D189" s="1"/>
      <c r="E189" s="1"/>
      <c r="F189" s="1"/>
      <c r="G189" s="1"/>
      <c r="H189" s="1"/>
      <c r="I189" s="1"/>
      <c r="J189" s="1"/>
      <c r="K189" s="1"/>
      <c r="L189" s="1"/>
    </row>
    <row r="190" spans="1:12" ht="17.25">
      <c r="A190" s="1"/>
      <c r="B190" s="1"/>
      <c r="C190" s="1"/>
      <c r="D190" s="1"/>
      <c r="E190" s="1"/>
      <c r="F190" s="1"/>
      <c r="G190" s="1"/>
      <c r="H190" s="1"/>
      <c r="I190" s="1"/>
      <c r="J190" s="1"/>
      <c r="K190" s="1"/>
      <c r="L190" s="1"/>
    </row>
    <row r="191" spans="1:12" ht="17.25">
      <c r="A191" s="1"/>
      <c r="B191" s="1"/>
      <c r="C191" s="1"/>
      <c r="D191" s="1"/>
      <c r="E191" s="1"/>
      <c r="F191" s="1"/>
      <c r="G191" s="1"/>
      <c r="H191" s="1"/>
      <c r="I191" s="1"/>
      <c r="J191" s="1"/>
      <c r="K191" s="1"/>
      <c r="L191" s="1"/>
    </row>
    <row r="192" spans="1:12" ht="17.25">
      <c r="A192" s="1"/>
      <c r="B192" s="1"/>
      <c r="C192" s="1"/>
      <c r="D192" s="1"/>
      <c r="E192" s="1"/>
      <c r="F192" s="1"/>
      <c r="G192" s="1"/>
      <c r="H192" s="1"/>
      <c r="I192" s="1"/>
      <c r="J192" s="1"/>
      <c r="K192" s="1"/>
      <c r="L192" s="1"/>
    </row>
    <row r="193" spans="1:12" ht="17.25">
      <c r="A193" s="1"/>
      <c r="B193" s="1"/>
      <c r="C193" s="1"/>
      <c r="D193" s="1"/>
      <c r="E193" s="1"/>
      <c r="F193" s="1"/>
      <c r="G193" s="1"/>
      <c r="H193" s="1"/>
      <c r="I193" s="1"/>
      <c r="J193" s="1"/>
      <c r="K193" s="1"/>
      <c r="L193" s="1"/>
    </row>
    <row r="194" spans="1:12" ht="17.25">
      <c r="A194" s="1"/>
      <c r="B194" s="1"/>
      <c r="C194" s="1"/>
      <c r="D194" s="1"/>
      <c r="E194" s="1"/>
      <c r="F194" s="1"/>
      <c r="G194" s="1"/>
      <c r="H194" s="1"/>
      <c r="I194" s="1"/>
      <c r="J194" s="1"/>
      <c r="K194" s="1"/>
      <c r="L194" s="1"/>
    </row>
    <row r="195" spans="1:12" ht="17.25">
      <c r="A195" s="1"/>
      <c r="B195" s="1"/>
      <c r="C195" s="1"/>
      <c r="D195" s="1"/>
      <c r="E195" s="1"/>
      <c r="F195" s="1"/>
      <c r="G195" s="1"/>
      <c r="H195" s="1"/>
      <c r="I195" s="1"/>
      <c r="J195" s="1"/>
      <c r="K195" s="1"/>
      <c r="L195" s="1"/>
    </row>
    <row r="196" spans="1:12" ht="17.25">
      <c r="A196" s="1"/>
      <c r="B196" s="1"/>
      <c r="C196" s="1"/>
      <c r="D196" s="1"/>
      <c r="E196" s="1"/>
      <c r="F196" s="1"/>
      <c r="G196" s="1"/>
      <c r="H196" s="1"/>
      <c r="I196" s="1"/>
      <c r="J196" s="1"/>
      <c r="K196" s="1"/>
      <c r="L196" s="1"/>
    </row>
    <row r="197" spans="1:12" ht="17.25">
      <c r="A197" s="1"/>
      <c r="B197" s="1"/>
      <c r="C197" s="1"/>
      <c r="D197" s="1"/>
      <c r="E197" s="1"/>
      <c r="F197" s="1"/>
      <c r="G197" s="1"/>
      <c r="H197" s="1"/>
      <c r="I197" s="1"/>
      <c r="J197" s="1"/>
      <c r="K197" s="1"/>
      <c r="L197" s="1"/>
    </row>
    <row r="198" spans="1:12" ht="17.25">
      <c r="A198" s="1"/>
      <c r="B198" s="1"/>
      <c r="C198" s="1"/>
      <c r="D198" s="1"/>
      <c r="E198" s="1"/>
      <c r="F198" s="1"/>
      <c r="G198" s="1"/>
      <c r="H198" s="1"/>
      <c r="I198" s="1"/>
      <c r="J198" s="1"/>
      <c r="K198" s="1"/>
      <c r="L198" s="1"/>
    </row>
    <row r="199" spans="1:12" ht="17.25">
      <c r="A199" s="1"/>
      <c r="B199" s="1"/>
      <c r="C199" s="1"/>
      <c r="D199" s="1"/>
      <c r="E199" s="1"/>
      <c r="F199" s="1"/>
      <c r="G199" s="1"/>
      <c r="H199" s="1"/>
      <c r="I199" s="1"/>
      <c r="J199" s="1"/>
      <c r="K199" s="1"/>
      <c r="L199" s="1"/>
    </row>
    <row r="200" spans="1:12" ht="17.25">
      <c r="A200" s="1"/>
      <c r="B200" s="1"/>
      <c r="C200" s="1"/>
      <c r="D200" s="1"/>
      <c r="E200" s="1"/>
      <c r="F200" s="1"/>
      <c r="G200" s="1"/>
      <c r="H200" s="1"/>
      <c r="I200" s="1"/>
      <c r="J200" s="1"/>
      <c r="K200" s="1"/>
      <c r="L200" s="1"/>
    </row>
    <row r="201" spans="1:12" ht="17.25">
      <c r="A201" s="1"/>
      <c r="B201" s="1"/>
      <c r="C201" s="1"/>
      <c r="D201" s="1"/>
      <c r="E201" s="1"/>
      <c r="F201" s="1"/>
      <c r="G201" s="1"/>
      <c r="H201" s="1"/>
      <c r="I201" s="1"/>
      <c r="J201" s="1"/>
      <c r="K201" s="1"/>
      <c r="L201" s="1"/>
    </row>
    <row r="202" spans="1:12" ht="17.25">
      <c r="A202" s="1"/>
      <c r="B202" s="1"/>
      <c r="C202" s="1"/>
      <c r="D202" s="1"/>
      <c r="E202" s="1"/>
      <c r="F202" s="1"/>
      <c r="G202" s="1"/>
      <c r="H202" s="1"/>
      <c r="I202" s="1"/>
      <c r="J202" s="1"/>
      <c r="K202" s="1"/>
      <c r="L202" s="1"/>
    </row>
    <row r="203" spans="1:12" ht="17.25">
      <c r="A203" s="1"/>
      <c r="B203" s="1"/>
      <c r="C203" s="1"/>
      <c r="D203" s="1"/>
      <c r="E203" s="1"/>
      <c r="F203" s="1"/>
      <c r="G203" s="1"/>
      <c r="H203" s="1"/>
      <c r="I203" s="1"/>
      <c r="J203" s="1"/>
      <c r="K203" s="1"/>
      <c r="L203" s="1"/>
    </row>
    <row r="204" spans="1:12" ht="17.25">
      <c r="A204" s="1"/>
      <c r="B204" s="1"/>
      <c r="C204" s="1"/>
      <c r="D204" s="1"/>
      <c r="E204" s="1"/>
      <c r="F204" s="1"/>
      <c r="G204" s="1"/>
      <c r="H204" s="1"/>
      <c r="I204" s="1"/>
      <c r="J204" s="1"/>
      <c r="K204" s="1"/>
      <c r="L204" s="1"/>
    </row>
    <row r="205" spans="1:12" ht="17.25">
      <c r="A205" s="1"/>
      <c r="B205" s="1"/>
      <c r="C205" s="1"/>
      <c r="D205" s="1"/>
      <c r="E205" s="1"/>
      <c r="F205" s="1"/>
      <c r="G205" s="1"/>
      <c r="H205" s="1"/>
      <c r="I205" s="1"/>
      <c r="J205" s="1"/>
      <c r="K205" s="1"/>
      <c r="L205" s="1"/>
    </row>
    <row r="206" spans="1:12" ht="17.25">
      <c r="A206" s="1"/>
      <c r="B206" s="1"/>
      <c r="C206" s="1"/>
      <c r="D206" s="1"/>
      <c r="E206" s="1"/>
      <c r="F206" s="1"/>
      <c r="G206" s="1"/>
      <c r="H206" s="1"/>
      <c r="I206" s="1"/>
      <c r="J206" s="1"/>
      <c r="K206" s="1"/>
      <c r="L206" s="1"/>
    </row>
    <row r="207" spans="1:12" ht="17.25">
      <c r="A207" s="1"/>
      <c r="B207" s="1"/>
      <c r="C207" s="1"/>
      <c r="D207" s="1"/>
      <c r="E207" s="1"/>
      <c r="F207" s="1"/>
      <c r="G207" s="1"/>
      <c r="H207" s="1"/>
      <c r="I207" s="1"/>
      <c r="J207" s="1"/>
      <c r="K207" s="1"/>
      <c r="L207" s="1"/>
    </row>
    <row r="208" spans="1:12" ht="17.25">
      <c r="A208" s="1"/>
      <c r="B208" s="1"/>
      <c r="C208" s="1"/>
      <c r="D208" s="1"/>
      <c r="E208" s="1"/>
      <c r="F208" s="1"/>
      <c r="G208" s="1"/>
      <c r="H208" s="1"/>
      <c r="I208" s="1"/>
      <c r="J208" s="1"/>
      <c r="K208" s="1"/>
      <c r="L208" s="1"/>
    </row>
    <row r="209" spans="1:12" ht="17.25">
      <c r="A209" s="1"/>
      <c r="B209" s="1"/>
      <c r="C209" s="1"/>
      <c r="D209" s="1"/>
      <c r="E209" s="1"/>
      <c r="F209" s="1"/>
      <c r="G209" s="1"/>
      <c r="H209" s="1"/>
      <c r="I209" s="1"/>
      <c r="J209" s="1"/>
      <c r="K209" s="1"/>
      <c r="L209" s="1"/>
    </row>
    <row r="210" spans="1:12" ht="17.25">
      <c r="A210" s="1"/>
      <c r="B210" s="1"/>
      <c r="C210" s="1"/>
      <c r="D210" s="1"/>
      <c r="E210" s="1"/>
      <c r="F210" s="1"/>
      <c r="G210" s="1"/>
      <c r="H210" s="1"/>
      <c r="I210" s="1"/>
      <c r="J210" s="1"/>
      <c r="K210" s="1"/>
      <c r="L210" s="1"/>
    </row>
    <row r="211" spans="1:12" ht="17.25">
      <c r="A211" s="1"/>
      <c r="B211" s="1"/>
      <c r="C211" s="1"/>
      <c r="D211" s="1"/>
      <c r="E211" s="1"/>
      <c r="F211" s="1"/>
      <c r="G211" s="1"/>
      <c r="H211" s="1"/>
      <c r="I211" s="1"/>
      <c r="J211" s="1"/>
      <c r="K211" s="1"/>
      <c r="L211" s="1"/>
    </row>
    <row r="212" spans="1:12" ht="17.25">
      <c r="A212" s="1"/>
      <c r="B212" s="1"/>
      <c r="C212" s="1"/>
      <c r="D212" s="1"/>
      <c r="E212" s="1"/>
      <c r="F212" s="1"/>
      <c r="G212" s="1"/>
      <c r="H212" s="1"/>
      <c r="I212" s="1"/>
      <c r="J212" s="1"/>
      <c r="K212" s="1"/>
      <c r="L212" s="1"/>
    </row>
    <row r="213" spans="1:12" ht="17.25">
      <c r="A213" s="1"/>
      <c r="B213" s="1"/>
      <c r="C213" s="1"/>
      <c r="D213" s="1"/>
      <c r="E213" s="1"/>
      <c r="F213" s="1"/>
      <c r="G213" s="1"/>
      <c r="H213" s="1"/>
      <c r="I213" s="1"/>
      <c r="J213" s="1"/>
      <c r="K213" s="1"/>
      <c r="L213" s="1"/>
    </row>
    <row r="214" spans="1:12" ht="17.25">
      <c r="A214" s="1"/>
      <c r="B214" s="1"/>
      <c r="C214" s="1"/>
      <c r="D214" s="1"/>
      <c r="E214" s="1"/>
      <c r="F214" s="1"/>
      <c r="G214" s="1"/>
      <c r="H214" s="1"/>
      <c r="I214" s="1"/>
      <c r="J214" s="1"/>
      <c r="K214" s="1"/>
      <c r="L214" s="1"/>
    </row>
    <row r="215" spans="1:12" ht="17.25">
      <c r="A215" s="1"/>
      <c r="B215" s="1"/>
      <c r="C215" s="1"/>
      <c r="D215" s="1"/>
      <c r="E215" s="1"/>
      <c r="F215" s="1"/>
      <c r="G215" s="1"/>
      <c r="H215" s="1"/>
      <c r="I215" s="1"/>
      <c r="J215" s="1"/>
      <c r="K215" s="1"/>
      <c r="L215" s="1"/>
    </row>
    <row r="216" spans="1:12" ht="17.25">
      <c r="A216" s="1"/>
      <c r="B216" s="1"/>
      <c r="C216" s="1"/>
      <c r="D216" s="1"/>
      <c r="E216" s="1"/>
      <c r="F216" s="1"/>
      <c r="G216" s="1"/>
      <c r="H216" s="1"/>
      <c r="I216" s="1"/>
      <c r="J216" s="1"/>
      <c r="K216" s="1"/>
      <c r="L216" s="1"/>
    </row>
    <row r="217" spans="1:12" ht="17.25">
      <c r="A217" s="1"/>
      <c r="B217" s="1"/>
      <c r="C217" s="1"/>
      <c r="D217" s="1"/>
      <c r="E217" s="1"/>
      <c r="F217" s="1"/>
      <c r="G217" s="1"/>
      <c r="H217" s="1"/>
      <c r="I217" s="1"/>
      <c r="J217" s="1"/>
      <c r="K217" s="1"/>
      <c r="L217" s="1"/>
    </row>
    <row r="218" spans="1:12" ht="17.25">
      <c r="A218" s="1"/>
      <c r="B218" s="1"/>
      <c r="C218" s="1"/>
      <c r="D218" s="1"/>
      <c r="E218" s="1"/>
      <c r="F218" s="1"/>
      <c r="G218" s="1"/>
      <c r="H218" s="1"/>
      <c r="I218" s="1"/>
      <c r="J218" s="1"/>
      <c r="K218" s="1"/>
      <c r="L218" s="1"/>
    </row>
    <row r="219" spans="1:12" ht="17.25">
      <c r="A219" s="1"/>
      <c r="B219" s="1"/>
      <c r="C219" s="1"/>
      <c r="D219" s="1"/>
      <c r="E219" s="1"/>
      <c r="F219" s="1"/>
      <c r="G219" s="1"/>
      <c r="H219" s="1"/>
      <c r="I219" s="1"/>
      <c r="J219" s="1"/>
      <c r="K219" s="1"/>
      <c r="L219" s="1"/>
    </row>
    <row r="220" spans="1:12" ht="17.25">
      <c r="A220" s="1"/>
      <c r="B220" s="1"/>
      <c r="C220" s="1"/>
      <c r="D220" s="1"/>
      <c r="E220" s="1"/>
      <c r="F220" s="1"/>
      <c r="G220" s="1"/>
      <c r="H220" s="1"/>
      <c r="I220" s="1"/>
      <c r="J220" s="1"/>
      <c r="K220" s="1"/>
      <c r="L220" s="1"/>
    </row>
    <row r="221" spans="1:12" ht="17.25">
      <c r="A221" s="1"/>
      <c r="B221" s="1"/>
      <c r="C221" s="1"/>
      <c r="D221" s="1"/>
      <c r="E221" s="1"/>
      <c r="F221" s="1"/>
      <c r="G221" s="1"/>
      <c r="H221" s="1"/>
      <c r="I221" s="1"/>
      <c r="J221" s="1"/>
      <c r="K221" s="1"/>
      <c r="L221" s="1"/>
    </row>
    <row r="222" spans="1:12" ht="17.25">
      <c r="A222" s="1"/>
      <c r="B222" s="1"/>
      <c r="C222" s="1"/>
      <c r="D222" s="1"/>
      <c r="E222" s="1"/>
      <c r="F222" s="1"/>
      <c r="G222" s="1"/>
      <c r="H222" s="1"/>
      <c r="I222" s="1"/>
      <c r="J222" s="1"/>
      <c r="K222" s="1"/>
      <c r="L222" s="1"/>
    </row>
    <row r="223" spans="1:12" ht="17.25">
      <c r="A223" s="1"/>
      <c r="B223" s="1"/>
      <c r="C223" s="1"/>
      <c r="D223" s="1"/>
      <c r="E223" s="1"/>
      <c r="F223" s="1"/>
      <c r="G223" s="1"/>
      <c r="H223" s="1"/>
      <c r="I223" s="1"/>
      <c r="J223" s="1"/>
      <c r="K223" s="1"/>
      <c r="L223" s="1"/>
    </row>
    <row r="224" spans="1:12" ht="17.25">
      <c r="A224" s="1"/>
      <c r="B224" s="1"/>
      <c r="C224" s="1"/>
      <c r="D224" s="1"/>
      <c r="E224" s="1"/>
      <c r="F224" s="1"/>
      <c r="G224" s="1"/>
      <c r="H224" s="1"/>
      <c r="I224" s="1"/>
      <c r="J224" s="1"/>
      <c r="K224" s="1"/>
      <c r="L224" s="1"/>
    </row>
    <row r="225" spans="1:12" ht="17.25">
      <c r="A225" s="1"/>
      <c r="B225" s="1"/>
      <c r="C225" s="1"/>
      <c r="D225" s="1"/>
      <c r="E225" s="1"/>
      <c r="F225" s="1"/>
      <c r="G225" s="1"/>
      <c r="H225" s="1"/>
      <c r="I225" s="1"/>
      <c r="J225" s="1"/>
      <c r="K225" s="1"/>
      <c r="L225" s="1"/>
    </row>
    <row r="226" spans="1:12" ht="17.25">
      <c r="A226" s="1"/>
      <c r="B226" s="1"/>
      <c r="C226" s="1"/>
      <c r="D226" s="1"/>
      <c r="E226" s="1"/>
      <c r="F226" s="1"/>
      <c r="G226" s="1"/>
      <c r="H226" s="1"/>
      <c r="I226" s="1"/>
      <c r="J226" s="1"/>
      <c r="K226" s="1"/>
      <c r="L226" s="1"/>
    </row>
    <row r="227" spans="1:12" ht="17.25">
      <c r="A227" s="1"/>
      <c r="B227" s="1"/>
      <c r="C227" s="1"/>
      <c r="D227" s="1"/>
      <c r="E227" s="1"/>
      <c r="F227" s="1"/>
      <c r="G227" s="1"/>
      <c r="H227" s="1"/>
      <c r="I227" s="1"/>
      <c r="J227" s="1"/>
      <c r="K227" s="1"/>
      <c r="L227" s="1"/>
    </row>
    <row r="228" spans="1:12" ht="17.25">
      <c r="A228" s="1"/>
      <c r="B228" s="1"/>
      <c r="C228" s="1"/>
      <c r="D228" s="1"/>
      <c r="E228" s="1"/>
      <c r="F228" s="1"/>
      <c r="G228" s="1"/>
      <c r="H228" s="1"/>
      <c r="I228" s="1"/>
      <c r="J228" s="1"/>
      <c r="K228" s="1"/>
      <c r="L228" s="1"/>
    </row>
    <row r="229" spans="1:12" ht="17.25">
      <c r="A229" s="1"/>
      <c r="B229" s="1"/>
      <c r="C229" s="1"/>
      <c r="D229" s="1"/>
      <c r="E229" s="1"/>
      <c r="F229" s="1"/>
      <c r="G229" s="1"/>
      <c r="H229" s="1"/>
      <c r="I229" s="1"/>
      <c r="J229" s="1"/>
      <c r="K229" s="1"/>
      <c r="L229" s="1"/>
    </row>
    <row r="230" spans="1:12" ht="17.25">
      <c r="A230" s="1"/>
      <c r="B230" s="1"/>
      <c r="C230" s="1"/>
      <c r="D230" s="1"/>
      <c r="E230" s="1"/>
      <c r="F230" s="1"/>
      <c r="G230" s="1"/>
      <c r="H230" s="1"/>
      <c r="I230" s="1"/>
      <c r="J230" s="1"/>
      <c r="K230" s="1"/>
      <c r="L230" s="1"/>
    </row>
    <row r="231" spans="1:12" ht="17.25">
      <c r="A231" s="1"/>
      <c r="B231" s="1"/>
      <c r="C231" s="1"/>
      <c r="D231" s="1"/>
      <c r="E231" s="1"/>
      <c r="F231" s="1"/>
      <c r="G231" s="1"/>
      <c r="H231" s="1"/>
      <c r="I231" s="1"/>
      <c r="J231" s="1"/>
      <c r="K231" s="1"/>
      <c r="L231" s="1"/>
    </row>
    <row r="232" spans="1:12" ht="17.25">
      <c r="A232" s="1"/>
      <c r="B232" s="1"/>
      <c r="C232" s="1"/>
      <c r="D232" s="1"/>
      <c r="E232" s="1"/>
      <c r="F232" s="1"/>
      <c r="G232" s="1"/>
      <c r="H232" s="1"/>
      <c r="I232" s="1"/>
      <c r="J232" s="1"/>
      <c r="K232" s="1"/>
      <c r="L232" s="1"/>
    </row>
    <row r="233" spans="1:12" ht="17.25">
      <c r="A233" s="1"/>
      <c r="B233" s="1"/>
      <c r="C233" s="1"/>
      <c r="D233" s="1"/>
      <c r="E233" s="1"/>
      <c r="F233" s="1"/>
      <c r="G233" s="1"/>
      <c r="H233" s="1"/>
      <c r="I233" s="1"/>
      <c r="J233" s="1"/>
      <c r="K233" s="1"/>
      <c r="L233" s="1"/>
    </row>
    <row r="234" spans="1:12" ht="17.25">
      <c r="A234" s="1"/>
      <c r="B234" s="1"/>
      <c r="C234" s="1"/>
      <c r="D234" s="1"/>
      <c r="E234" s="1"/>
      <c r="F234" s="1"/>
      <c r="G234" s="1"/>
      <c r="H234" s="1"/>
      <c r="I234" s="1"/>
      <c r="J234" s="1"/>
      <c r="K234" s="1"/>
      <c r="L234" s="1"/>
    </row>
    <row r="235" spans="1:12" ht="17.25">
      <c r="A235" s="1"/>
      <c r="B235" s="1"/>
      <c r="C235" s="1"/>
      <c r="D235" s="1"/>
      <c r="E235" s="1"/>
      <c r="F235" s="1"/>
      <c r="G235" s="1"/>
      <c r="H235" s="1"/>
      <c r="I235" s="1"/>
      <c r="J235" s="1"/>
      <c r="K235" s="1"/>
      <c r="L235" s="1"/>
    </row>
    <row r="236" spans="1:12" ht="17.25">
      <c r="A236" s="1"/>
      <c r="B236" s="1"/>
      <c r="C236" s="1"/>
      <c r="D236" s="1"/>
      <c r="E236" s="1"/>
      <c r="F236" s="1"/>
      <c r="G236" s="1"/>
      <c r="H236" s="1"/>
      <c r="I236" s="1"/>
      <c r="J236" s="1"/>
      <c r="K236" s="1"/>
      <c r="L236" s="1"/>
    </row>
    <row r="237" spans="1:12" ht="17.25">
      <c r="A237" s="1"/>
      <c r="B237" s="1"/>
      <c r="C237" s="1"/>
      <c r="D237" s="1"/>
      <c r="E237" s="1"/>
      <c r="F237" s="1"/>
      <c r="G237" s="1"/>
      <c r="H237" s="1"/>
      <c r="I237" s="1"/>
      <c r="J237" s="1"/>
      <c r="K237" s="1"/>
      <c r="L237" s="1"/>
    </row>
    <row r="238" spans="1:12" ht="17.25">
      <c r="A238" s="1"/>
      <c r="B238" s="1"/>
      <c r="C238" s="1"/>
      <c r="D238" s="1"/>
      <c r="E238" s="1"/>
      <c r="F238" s="1"/>
      <c r="G238" s="1"/>
      <c r="H238" s="1"/>
      <c r="I238" s="1"/>
      <c r="J238" s="1"/>
      <c r="K238" s="1"/>
      <c r="L238" s="1"/>
    </row>
    <row r="239" spans="1:12" ht="17.25">
      <c r="A239" s="1"/>
      <c r="B239" s="1"/>
      <c r="C239" s="1"/>
      <c r="D239" s="1"/>
      <c r="E239" s="1"/>
      <c r="F239" s="1"/>
      <c r="G239" s="1"/>
      <c r="H239" s="1"/>
      <c r="I239" s="1"/>
      <c r="J239" s="1"/>
      <c r="K239" s="1"/>
      <c r="L239" s="1"/>
    </row>
    <row r="240" spans="1:12" ht="17.25">
      <c r="A240" s="1"/>
      <c r="B240" s="1"/>
      <c r="C240" s="1"/>
      <c r="D240" s="1"/>
      <c r="E240" s="1"/>
      <c r="F240" s="1"/>
      <c r="G240" s="1"/>
      <c r="H240" s="1"/>
      <c r="I240" s="1"/>
      <c r="J240" s="1"/>
      <c r="K240" s="1"/>
      <c r="L240" s="1"/>
    </row>
    <row r="241" spans="1:12" ht="17.25">
      <c r="A241" s="1"/>
      <c r="B241" s="1"/>
      <c r="C241" s="1"/>
      <c r="D241" s="1"/>
      <c r="E241" s="1"/>
      <c r="F241" s="1"/>
      <c r="G241" s="1"/>
      <c r="H241" s="1"/>
      <c r="I241" s="1"/>
      <c r="J241" s="1"/>
      <c r="K241" s="1"/>
      <c r="L241" s="1"/>
    </row>
    <row r="242" spans="1:12" ht="17.25">
      <c r="A242" s="1"/>
      <c r="B242" s="1"/>
      <c r="C242" s="1"/>
      <c r="D242" s="1"/>
      <c r="E242" s="1"/>
      <c r="F242" s="1"/>
      <c r="G242" s="1"/>
      <c r="H242" s="1"/>
      <c r="I242" s="1"/>
      <c r="J242" s="1"/>
      <c r="K242" s="1"/>
      <c r="L242" s="1"/>
    </row>
    <row r="243" spans="1:12" ht="17.25">
      <c r="A243" s="1"/>
      <c r="B243" s="1"/>
      <c r="C243" s="1"/>
      <c r="D243" s="1"/>
      <c r="E243" s="1"/>
      <c r="F243" s="1"/>
      <c r="G243" s="1"/>
      <c r="H243" s="1"/>
      <c r="I243" s="1"/>
      <c r="J243" s="1"/>
      <c r="K243" s="1"/>
      <c r="L243" s="1"/>
    </row>
    <row r="244" spans="1:12" ht="17.25">
      <c r="A244" s="1"/>
      <c r="B244" s="1"/>
      <c r="C244" s="1"/>
      <c r="D244" s="1"/>
      <c r="E244" s="1"/>
      <c r="F244" s="1"/>
      <c r="G244" s="1"/>
      <c r="H244" s="1"/>
      <c r="I244" s="1"/>
      <c r="J244" s="1"/>
      <c r="K244" s="1"/>
      <c r="L244" s="1"/>
    </row>
    <row r="245" spans="1:12" ht="17.25">
      <c r="A245" s="1"/>
      <c r="B245" s="1"/>
      <c r="C245" s="1"/>
      <c r="D245" s="1"/>
      <c r="E245" s="1"/>
      <c r="F245" s="1"/>
      <c r="G245" s="1"/>
      <c r="H245" s="1"/>
      <c r="I245" s="1"/>
      <c r="J245" s="1"/>
      <c r="K245" s="1"/>
      <c r="L245" s="1"/>
    </row>
    <row r="246" spans="1:12" ht="17.25">
      <c r="A246" s="1"/>
      <c r="B246" s="1"/>
      <c r="C246" s="1"/>
      <c r="D246" s="1"/>
      <c r="E246" s="1"/>
      <c r="F246" s="1"/>
      <c r="G246" s="1"/>
      <c r="H246" s="1"/>
      <c r="I246" s="1"/>
      <c r="J246" s="1"/>
      <c r="K246" s="1"/>
      <c r="L246" s="1"/>
    </row>
    <row r="247" spans="1:12" ht="17.25">
      <c r="A247" s="1"/>
      <c r="B247" s="1"/>
      <c r="C247" s="1"/>
      <c r="D247" s="1"/>
      <c r="E247" s="1"/>
      <c r="F247" s="1"/>
      <c r="G247" s="1"/>
      <c r="H247" s="1"/>
      <c r="I247" s="1"/>
      <c r="J247" s="1"/>
      <c r="K247" s="1"/>
      <c r="L247" s="1"/>
    </row>
    <row r="248" spans="1:12" ht="17.25">
      <c r="A248" s="1"/>
      <c r="B248" s="1"/>
      <c r="C248" s="1"/>
      <c r="D248" s="1"/>
      <c r="E248" s="1"/>
      <c r="F248" s="1"/>
      <c r="G248" s="1"/>
      <c r="H248" s="1"/>
      <c r="I248" s="1"/>
      <c r="J248" s="1"/>
      <c r="K248" s="1"/>
      <c r="L248" s="1"/>
    </row>
    <row r="249" spans="1:12" ht="17.25">
      <c r="A249" s="1"/>
      <c r="B249" s="1"/>
      <c r="C249" s="1"/>
      <c r="D249" s="1"/>
      <c r="E249" s="1"/>
      <c r="F249" s="1"/>
      <c r="G249" s="1"/>
      <c r="H249" s="1"/>
      <c r="I249" s="1"/>
      <c r="J249" s="1"/>
      <c r="K249" s="1"/>
      <c r="L249" s="1"/>
    </row>
    <row r="250" spans="1:12" ht="17.25">
      <c r="A250" s="1"/>
      <c r="B250" s="1"/>
      <c r="C250" s="1"/>
      <c r="D250" s="1"/>
      <c r="E250" s="1"/>
      <c r="F250" s="1"/>
      <c r="G250" s="1"/>
      <c r="H250" s="1"/>
      <c r="I250" s="1"/>
      <c r="J250" s="1"/>
      <c r="K250" s="1"/>
      <c r="L250" s="1"/>
    </row>
    <row r="251" spans="1:12" ht="17.25">
      <c r="A251" s="1"/>
      <c r="B251" s="1"/>
      <c r="C251" s="1"/>
      <c r="D251" s="1"/>
      <c r="E251" s="1"/>
      <c r="F251" s="1"/>
      <c r="G251" s="1"/>
      <c r="H251" s="1"/>
      <c r="I251" s="1"/>
      <c r="J251" s="1"/>
      <c r="K251" s="1"/>
      <c r="L251" s="1"/>
    </row>
    <row r="252" spans="1:12" ht="17.25">
      <c r="A252" s="1"/>
      <c r="B252" s="1"/>
      <c r="C252" s="1"/>
      <c r="D252" s="1"/>
      <c r="E252" s="1"/>
      <c r="F252" s="1"/>
      <c r="G252" s="1"/>
      <c r="H252" s="1"/>
      <c r="I252" s="1"/>
      <c r="J252" s="1"/>
      <c r="K252" s="1"/>
      <c r="L252" s="1"/>
    </row>
    <row r="253" spans="1:12" ht="17.25">
      <c r="A253" s="1"/>
      <c r="B253" s="1"/>
      <c r="C253" s="1"/>
      <c r="D253" s="1"/>
      <c r="E253" s="1"/>
      <c r="F253" s="1"/>
      <c r="G253" s="1"/>
      <c r="H253" s="1"/>
      <c r="I253" s="1"/>
      <c r="J253" s="1"/>
      <c r="K253" s="1"/>
      <c r="L253" s="1"/>
    </row>
    <row r="254" spans="1:12" ht="17.25">
      <c r="A254" s="1"/>
      <c r="B254" s="1"/>
      <c r="C254" s="1"/>
      <c r="D254" s="1"/>
      <c r="E254" s="1"/>
      <c r="F254" s="1"/>
      <c r="G254" s="1"/>
      <c r="H254" s="1"/>
      <c r="I254" s="1"/>
      <c r="J254" s="1"/>
      <c r="K254" s="1"/>
      <c r="L254" s="1"/>
    </row>
    <row r="255" spans="1:12" ht="17.25">
      <c r="A255" s="1"/>
      <c r="B255" s="1"/>
      <c r="C255" s="1"/>
      <c r="D255" s="1"/>
      <c r="E255" s="1"/>
      <c r="F255" s="1"/>
      <c r="G255" s="1"/>
      <c r="H255" s="1"/>
      <c r="I255" s="1"/>
      <c r="J255" s="1"/>
      <c r="K255" s="1"/>
      <c r="L255" s="1"/>
    </row>
    <row r="256" spans="1:12" ht="17.25">
      <c r="A256" s="1"/>
      <c r="B256" s="1"/>
      <c r="C256" s="1"/>
      <c r="D256" s="1"/>
      <c r="E256" s="1"/>
      <c r="F256" s="1"/>
      <c r="G256" s="1"/>
      <c r="H256" s="1"/>
      <c r="I256" s="1"/>
      <c r="J256" s="1"/>
      <c r="K256" s="1"/>
      <c r="L256" s="1"/>
    </row>
    <row r="257" spans="1:12" ht="17.25">
      <c r="A257" s="1"/>
      <c r="B257" s="1"/>
      <c r="C257" s="1"/>
      <c r="D257" s="1"/>
      <c r="E257" s="1"/>
      <c r="F257" s="1"/>
      <c r="G257" s="1"/>
      <c r="H257" s="1"/>
      <c r="I257" s="1"/>
      <c r="J257" s="1"/>
      <c r="K257" s="1"/>
      <c r="L257" s="1"/>
    </row>
    <row r="258" spans="1:12" ht="17.25">
      <c r="A258" s="1"/>
      <c r="B258" s="1"/>
      <c r="C258" s="1"/>
      <c r="D258" s="1"/>
      <c r="E258" s="1"/>
      <c r="F258" s="1"/>
      <c r="G258" s="1"/>
      <c r="H258" s="1"/>
      <c r="I258" s="1"/>
      <c r="J258" s="1"/>
      <c r="K258" s="1"/>
      <c r="L258" s="1"/>
    </row>
    <row r="259" spans="1:12" ht="17.25">
      <c r="A259" s="1"/>
      <c r="B259" s="1"/>
      <c r="C259" s="1"/>
      <c r="D259" s="1"/>
      <c r="E259" s="1"/>
      <c r="F259" s="1"/>
      <c r="G259" s="1"/>
      <c r="H259" s="1"/>
      <c r="I259" s="1"/>
      <c r="J259" s="1"/>
      <c r="K259" s="1"/>
      <c r="L259" s="1"/>
    </row>
    <row r="260" spans="1:12" ht="17.25">
      <c r="A260" s="1"/>
      <c r="B260" s="1"/>
      <c r="C260" s="1"/>
      <c r="D260" s="1"/>
      <c r="E260" s="1"/>
      <c r="F260" s="1"/>
      <c r="G260" s="1"/>
      <c r="H260" s="1"/>
      <c r="I260" s="1"/>
      <c r="J260" s="1"/>
      <c r="K260" s="1"/>
      <c r="L260" s="1"/>
    </row>
    <row r="261" spans="1:12" ht="17.25">
      <c r="A261" s="1"/>
      <c r="B261" s="1"/>
      <c r="C261" s="1"/>
      <c r="D261" s="1"/>
      <c r="E261" s="1"/>
      <c r="F261" s="1"/>
      <c r="G261" s="1"/>
      <c r="H261" s="1"/>
      <c r="I261" s="1"/>
      <c r="J261" s="1"/>
      <c r="K261" s="1"/>
      <c r="L261" s="1"/>
    </row>
    <row r="262" spans="1:12" ht="17.25">
      <c r="A262" s="1"/>
      <c r="B262" s="1"/>
      <c r="C262" s="1"/>
      <c r="D262" s="1"/>
      <c r="E262" s="1"/>
      <c r="F262" s="1"/>
      <c r="G262" s="1"/>
      <c r="H262" s="1"/>
      <c r="I262" s="1"/>
      <c r="J262" s="1"/>
      <c r="K262" s="1"/>
      <c r="L262" s="1"/>
    </row>
    <row r="263" spans="1:12" ht="17.25">
      <c r="A263" s="1"/>
      <c r="B263" s="1"/>
      <c r="C263" s="1"/>
      <c r="D263" s="1"/>
      <c r="E263" s="1"/>
      <c r="F263" s="1"/>
      <c r="G263" s="1"/>
      <c r="H263" s="1"/>
      <c r="I263" s="1"/>
      <c r="J263" s="1"/>
      <c r="K263" s="1"/>
      <c r="L263" s="1"/>
    </row>
    <row r="264" spans="1:12" ht="17.25">
      <c r="A264" s="1"/>
      <c r="B264" s="1"/>
      <c r="C264" s="1"/>
      <c r="D264" s="1"/>
      <c r="E264" s="1"/>
      <c r="F264" s="1"/>
      <c r="G264" s="1"/>
      <c r="H264" s="1"/>
      <c r="I264" s="1"/>
      <c r="J264" s="1"/>
      <c r="K264" s="1"/>
      <c r="L264" s="1"/>
    </row>
    <row r="265" spans="1:12" ht="17.25">
      <c r="A265" s="1"/>
      <c r="B265" s="1"/>
      <c r="C265" s="1"/>
      <c r="D265" s="1"/>
      <c r="E265" s="1"/>
      <c r="F265" s="1"/>
      <c r="G265" s="1"/>
      <c r="H265" s="1"/>
      <c r="I265" s="1"/>
      <c r="J265" s="1"/>
      <c r="K265" s="1"/>
      <c r="L265" s="1"/>
    </row>
    <row r="266" spans="1:12" ht="17.25">
      <c r="A266" s="1"/>
      <c r="B266" s="1"/>
      <c r="C266" s="1"/>
      <c r="D266" s="1"/>
      <c r="E266" s="1"/>
      <c r="F266" s="1"/>
      <c r="G266" s="1"/>
      <c r="H266" s="1"/>
      <c r="I266" s="1"/>
      <c r="J266" s="1"/>
      <c r="K266" s="1"/>
      <c r="L266" s="1"/>
    </row>
    <row r="267" spans="1:12" ht="17.25">
      <c r="A267" s="1"/>
      <c r="B267" s="1"/>
      <c r="C267" s="1"/>
      <c r="D267" s="1"/>
      <c r="E267" s="1"/>
      <c r="F267" s="1"/>
      <c r="G267" s="1"/>
      <c r="H267" s="1"/>
      <c r="I267" s="1"/>
      <c r="J267" s="1"/>
      <c r="K267" s="1"/>
      <c r="L267" s="1"/>
    </row>
    <row r="268" spans="1:12" ht="17.25">
      <c r="A268" s="1"/>
      <c r="B268" s="1"/>
      <c r="C268" s="1"/>
      <c r="D268" s="1"/>
      <c r="E268" s="1"/>
      <c r="F268" s="1"/>
      <c r="G268" s="1"/>
      <c r="H268" s="1"/>
      <c r="I268" s="1"/>
      <c r="J268" s="1"/>
      <c r="K268" s="1"/>
      <c r="L268" s="1"/>
    </row>
    <row r="269" spans="1:12" ht="17.25">
      <c r="A269" s="1"/>
      <c r="B269" s="1"/>
      <c r="C269" s="1"/>
      <c r="D269" s="1"/>
      <c r="E269" s="1"/>
      <c r="F269" s="1"/>
      <c r="G269" s="1"/>
      <c r="H269" s="1"/>
      <c r="I269" s="1"/>
      <c r="J269" s="1"/>
      <c r="K269" s="1"/>
      <c r="L269" s="1"/>
    </row>
    <row r="270" spans="1:12" ht="17.25">
      <c r="A270" s="1"/>
      <c r="B270" s="1"/>
      <c r="C270" s="1"/>
      <c r="D270" s="1"/>
      <c r="E270" s="1"/>
      <c r="F270" s="1"/>
      <c r="G270" s="1"/>
      <c r="H270" s="1"/>
      <c r="I270" s="1"/>
      <c r="J270" s="1"/>
      <c r="K270" s="1"/>
      <c r="L270" s="1"/>
    </row>
    <row r="271" spans="1:12" ht="17.25">
      <c r="A271" s="1"/>
      <c r="B271" s="1"/>
      <c r="C271" s="1"/>
      <c r="D271" s="1"/>
      <c r="E271" s="1"/>
      <c r="F271" s="1"/>
      <c r="G271" s="1"/>
      <c r="H271" s="1"/>
      <c r="I271" s="1"/>
      <c r="J271" s="1"/>
      <c r="K271" s="1"/>
      <c r="L271" s="1"/>
    </row>
    <row r="272" spans="1:12" ht="17.25">
      <c r="A272" s="1"/>
      <c r="B272" s="1"/>
      <c r="C272" s="1"/>
      <c r="D272" s="1"/>
      <c r="E272" s="1"/>
      <c r="F272" s="1"/>
      <c r="G272" s="1"/>
      <c r="H272" s="1"/>
      <c r="I272" s="1"/>
      <c r="J272" s="1"/>
      <c r="K272" s="1"/>
      <c r="L272" s="1"/>
    </row>
    <row r="273" spans="1:12" ht="17.25">
      <c r="A273" s="1"/>
      <c r="B273" s="1"/>
      <c r="C273" s="1"/>
      <c r="D273" s="1"/>
      <c r="E273" s="1"/>
      <c r="F273" s="1"/>
      <c r="G273" s="1"/>
      <c r="H273" s="1"/>
      <c r="I273" s="1"/>
      <c r="J273" s="1"/>
      <c r="K273" s="1"/>
      <c r="L273" s="1"/>
    </row>
    <row r="274" spans="1:12" ht="17.25">
      <c r="A274" s="1"/>
      <c r="B274" s="1"/>
      <c r="C274" s="1"/>
      <c r="D274" s="1"/>
      <c r="E274" s="1"/>
      <c r="F274" s="1"/>
      <c r="G274" s="1"/>
      <c r="H274" s="1"/>
      <c r="I274" s="1"/>
      <c r="J274" s="1"/>
      <c r="K274" s="1"/>
      <c r="L274" s="1"/>
    </row>
    <row r="275" spans="1:12" ht="17.25">
      <c r="A275" s="1"/>
      <c r="B275" s="1"/>
      <c r="C275" s="1"/>
      <c r="D275" s="1"/>
      <c r="E275" s="1"/>
      <c r="F275" s="1"/>
      <c r="G275" s="1"/>
      <c r="H275" s="1"/>
      <c r="I275" s="1"/>
      <c r="J275" s="1"/>
      <c r="K275" s="1"/>
      <c r="L275" s="1"/>
    </row>
    <row r="276" spans="1:12" ht="17.25">
      <c r="A276" s="1"/>
      <c r="B276" s="1"/>
      <c r="C276" s="1"/>
      <c r="D276" s="1"/>
      <c r="E276" s="1"/>
      <c r="F276" s="1"/>
      <c r="G276" s="1"/>
      <c r="H276" s="1"/>
      <c r="I276" s="1"/>
      <c r="J276" s="1"/>
      <c r="K276" s="1"/>
      <c r="L276" s="1"/>
    </row>
    <row r="277" spans="1:12" ht="17.25">
      <c r="A277" s="1"/>
      <c r="B277" s="1"/>
      <c r="C277" s="1"/>
      <c r="D277" s="1"/>
      <c r="E277" s="1"/>
      <c r="F277" s="1"/>
      <c r="G277" s="1"/>
      <c r="H277" s="1"/>
      <c r="I277" s="1"/>
      <c r="J277" s="1"/>
      <c r="K277" s="1"/>
      <c r="L277" s="1"/>
    </row>
    <row r="278" spans="1:12" ht="17.25">
      <c r="A278" s="1"/>
      <c r="B278" s="1"/>
      <c r="C278" s="1"/>
      <c r="D278" s="1"/>
      <c r="E278" s="1"/>
      <c r="F278" s="1"/>
      <c r="G278" s="1"/>
      <c r="H278" s="1"/>
      <c r="I278" s="1"/>
      <c r="J278" s="1"/>
      <c r="K278" s="1"/>
      <c r="L278" s="1"/>
    </row>
    <row r="279" spans="1:12" ht="17.25">
      <c r="A279" s="1"/>
      <c r="B279" s="1"/>
      <c r="C279" s="1"/>
      <c r="D279" s="1"/>
      <c r="E279" s="1"/>
      <c r="F279" s="1"/>
      <c r="G279" s="1"/>
      <c r="H279" s="1"/>
      <c r="I279" s="1"/>
      <c r="J279" s="1"/>
      <c r="K279" s="1"/>
      <c r="L279" s="1"/>
    </row>
    <row r="280" spans="1:12" ht="17.25">
      <c r="A280" s="1"/>
      <c r="B280" s="1"/>
      <c r="C280" s="1"/>
      <c r="D280" s="1"/>
      <c r="E280" s="1"/>
      <c r="F280" s="1"/>
      <c r="G280" s="1"/>
      <c r="H280" s="1"/>
      <c r="I280" s="1"/>
      <c r="J280" s="1"/>
      <c r="K280" s="1"/>
      <c r="L280" s="1"/>
    </row>
    <row r="281" spans="1:12" ht="17.25">
      <c r="A281" s="1"/>
      <c r="B281" s="1"/>
      <c r="C281" s="1"/>
      <c r="D281" s="1"/>
      <c r="E281" s="1"/>
      <c r="F281" s="1"/>
      <c r="G281" s="1"/>
      <c r="H281" s="1"/>
      <c r="I281" s="1"/>
      <c r="J281" s="1"/>
      <c r="K281" s="1"/>
      <c r="L281" s="1"/>
    </row>
    <row r="282" spans="1:12" ht="17.25">
      <c r="A282" s="1"/>
      <c r="B282" s="1"/>
      <c r="C282" s="1"/>
      <c r="D282" s="1"/>
      <c r="E282" s="1"/>
      <c r="F282" s="1"/>
      <c r="G282" s="1"/>
      <c r="H282" s="1"/>
      <c r="I282" s="1"/>
      <c r="J282" s="1"/>
      <c r="K282" s="1"/>
      <c r="L282" s="1"/>
    </row>
    <row r="283" spans="1:12" ht="17.25">
      <c r="A283" s="1"/>
      <c r="B283" s="1"/>
      <c r="C283" s="1"/>
      <c r="D283" s="1"/>
      <c r="E283" s="1"/>
      <c r="F283" s="1"/>
      <c r="G283" s="1"/>
      <c r="H283" s="1"/>
      <c r="I283" s="1"/>
      <c r="J283" s="1"/>
      <c r="K283" s="1"/>
      <c r="L283" s="1"/>
    </row>
    <row r="284" spans="1:12" ht="17.25">
      <c r="A284" s="1"/>
      <c r="B284" s="1"/>
      <c r="C284" s="1"/>
      <c r="D284" s="1"/>
      <c r="E284" s="1"/>
      <c r="F284" s="1"/>
      <c r="G284" s="1"/>
      <c r="H284" s="1"/>
      <c r="I284" s="1"/>
      <c r="J284" s="1"/>
      <c r="K284" s="1"/>
      <c r="L284" s="1"/>
    </row>
    <row r="285" spans="1:12" ht="17.25">
      <c r="A285" s="1"/>
      <c r="B285" s="1"/>
      <c r="C285" s="1"/>
      <c r="D285" s="1"/>
      <c r="E285" s="1"/>
      <c r="F285" s="1"/>
      <c r="G285" s="1"/>
      <c r="H285" s="1"/>
      <c r="I285" s="1"/>
      <c r="J285" s="1"/>
      <c r="K285" s="1"/>
      <c r="L285" s="1"/>
    </row>
    <row r="286" spans="1:12" ht="17.25">
      <c r="A286" s="1"/>
      <c r="B286" s="1"/>
      <c r="C286" s="1"/>
      <c r="D286" s="1"/>
      <c r="E286" s="1"/>
      <c r="F286" s="1"/>
      <c r="G286" s="1"/>
      <c r="H286" s="1"/>
      <c r="I286" s="1"/>
      <c r="J286" s="1"/>
      <c r="K286" s="1"/>
      <c r="L286" s="1"/>
    </row>
    <row r="287" spans="1:12" ht="17.25">
      <c r="A287" s="1"/>
      <c r="B287" s="1"/>
      <c r="C287" s="1"/>
      <c r="D287" s="1"/>
      <c r="E287" s="1"/>
      <c r="F287" s="1"/>
      <c r="G287" s="1"/>
      <c r="H287" s="1"/>
      <c r="I287" s="1"/>
      <c r="J287" s="1"/>
      <c r="K287" s="1"/>
      <c r="L287" s="1"/>
    </row>
    <row r="288" spans="1:12" ht="17.25">
      <c r="A288" s="1"/>
      <c r="B288" s="1"/>
      <c r="C288" s="1"/>
      <c r="D288" s="1"/>
      <c r="E288" s="1"/>
      <c r="F288" s="1"/>
      <c r="G288" s="1"/>
      <c r="H288" s="1"/>
      <c r="I288" s="1"/>
      <c r="J288" s="1"/>
      <c r="K288" s="1"/>
      <c r="L288" s="1"/>
    </row>
    <row r="289" spans="1:12" ht="17.25">
      <c r="A289" s="1"/>
      <c r="B289" s="1"/>
      <c r="C289" s="1"/>
      <c r="D289" s="1"/>
      <c r="E289" s="1"/>
      <c r="F289" s="1"/>
      <c r="G289" s="1"/>
      <c r="H289" s="1"/>
      <c r="I289" s="1"/>
      <c r="J289" s="1"/>
      <c r="K289" s="1"/>
      <c r="L289" s="1"/>
    </row>
    <row r="290" spans="1:12" ht="17.25">
      <c r="A290" s="1"/>
      <c r="B290" s="1"/>
      <c r="C290" s="1"/>
      <c r="D290" s="1"/>
      <c r="E290" s="1"/>
      <c r="F290" s="1"/>
      <c r="G290" s="1"/>
      <c r="H290" s="1"/>
      <c r="I290" s="1"/>
      <c r="J290" s="1"/>
      <c r="K290" s="1"/>
      <c r="L290" s="1"/>
    </row>
    <row r="291" spans="1:12" ht="17.25">
      <c r="A291" s="1"/>
      <c r="B291" s="1"/>
      <c r="C291" s="1"/>
      <c r="D291" s="1"/>
      <c r="E291" s="1"/>
      <c r="F291" s="1"/>
      <c r="G291" s="1"/>
      <c r="H291" s="1"/>
      <c r="I291" s="1"/>
      <c r="J291" s="1"/>
      <c r="K291" s="1"/>
      <c r="L291" s="1"/>
    </row>
    <row r="292" spans="1:12" ht="17.25">
      <c r="A292" s="1"/>
      <c r="B292" s="1"/>
      <c r="C292" s="1"/>
      <c r="D292" s="1"/>
      <c r="E292" s="1"/>
      <c r="F292" s="1"/>
      <c r="G292" s="1"/>
      <c r="H292" s="1"/>
      <c r="I292" s="1"/>
      <c r="J292" s="1"/>
      <c r="K292" s="1"/>
      <c r="L292" s="1"/>
    </row>
    <row r="293" spans="1:12" ht="17.25">
      <c r="A293" s="1"/>
      <c r="B293" s="1"/>
      <c r="C293" s="1"/>
      <c r="D293" s="1"/>
      <c r="E293" s="1"/>
      <c r="F293" s="1"/>
      <c r="G293" s="1"/>
      <c r="H293" s="1"/>
      <c r="I293" s="1"/>
      <c r="J293" s="1"/>
      <c r="K293" s="1"/>
      <c r="L293" s="1"/>
    </row>
    <row r="294" spans="1:12" ht="17.25">
      <c r="A294" s="1"/>
      <c r="B294" s="1"/>
      <c r="C294" s="1"/>
      <c r="D294" s="1"/>
      <c r="E294" s="1"/>
      <c r="F294" s="1"/>
      <c r="G294" s="1"/>
      <c r="H294" s="1"/>
      <c r="I294" s="1"/>
      <c r="J294" s="1"/>
      <c r="K294" s="1"/>
      <c r="L294" s="1"/>
    </row>
    <row r="295" spans="1:12" ht="17.25">
      <c r="A295" s="1"/>
      <c r="B295" s="1"/>
      <c r="C295" s="1"/>
      <c r="D295" s="1"/>
      <c r="E295" s="1"/>
      <c r="F295" s="1"/>
      <c r="G295" s="1"/>
      <c r="H295" s="1"/>
      <c r="I295" s="1"/>
      <c r="J295" s="1"/>
      <c r="K295" s="1"/>
      <c r="L295" s="1"/>
    </row>
    <row r="296" spans="1:12" ht="17.25">
      <c r="A296" s="1"/>
      <c r="B296" s="1"/>
      <c r="C296" s="1"/>
      <c r="D296" s="1"/>
      <c r="E296" s="1"/>
      <c r="F296" s="1"/>
      <c r="G296" s="1"/>
      <c r="H296" s="1"/>
      <c r="I296" s="1"/>
      <c r="J296" s="1"/>
      <c r="K296" s="1"/>
      <c r="L296" s="1"/>
    </row>
    <row r="297" spans="1:12" ht="17.25">
      <c r="A297" s="1"/>
      <c r="B297" s="1"/>
      <c r="C297" s="1"/>
      <c r="D297" s="1"/>
      <c r="E297" s="1"/>
      <c r="F297" s="1"/>
      <c r="G297" s="1"/>
      <c r="H297" s="1"/>
      <c r="I297" s="1"/>
      <c r="J297" s="1"/>
      <c r="K297" s="1"/>
      <c r="L297" s="1"/>
    </row>
    <row r="298" spans="1:12" ht="17.25">
      <c r="A298" s="1"/>
      <c r="B298" s="1"/>
      <c r="C298" s="1"/>
      <c r="D298" s="1"/>
      <c r="E298" s="1"/>
      <c r="F298" s="1"/>
      <c r="G298" s="1"/>
      <c r="H298" s="1"/>
      <c r="I298" s="1"/>
      <c r="J298" s="1"/>
      <c r="K298" s="1"/>
      <c r="L298" s="1"/>
    </row>
    <row r="299" spans="1:12" ht="17.25">
      <c r="A299" s="1"/>
      <c r="B299" s="1"/>
      <c r="C299" s="1"/>
      <c r="D299" s="1"/>
      <c r="E299" s="1"/>
      <c r="F299" s="1"/>
      <c r="G299" s="1"/>
      <c r="H299" s="1"/>
      <c r="I299" s="1"/>
      <c r="J299" s="1"/>
      <c r="K299" s="1"/>
      <c r="L299" s="1"/>
    </row>
    <row r="300" spans="1:12" ht="17.25">
      <c r="A300" s="1"/>
      <c r="B300" s="1"/>
      <c r="C300" s="1"/>
      <c r="D300" s="1"/>
      <c r="E300" s="1"/>
      <c r="F300" s="1"/>
      <c r="G300" s="1"/>
      <c r="H300" s="1"/>
      <c r="I300" s="1"/>
      <c r="J300" s="1"/>
      <c r="K300" s="1"/>
      <c r="L300" s="1"/>
    </row>
    <row r="301" spans="1:12" ht="17.25">
      <c r="A301" s="1"/>
      <c r="B301" s="1"/>
      <c r="C301" s="1"/>
      <c r="D301" s="1"/>
      <c r="E301" s="1"/>
      <c r="F301" s="1"/>
      <c r="G301" s="1"/>
      <c r="H301" s="1"/>
      <c r="I301" s="1"/>
      <c r="J301" s="1"/>
      <c r="K301" s="1"/>
      <c r="L301" s="1"/>
    </row>
    <row r="302" spans="1:12" ht="17.25">
      <c r="A302" s="1"/>
      <c r="B302" s="1"/>
      <c r="C302" s="1"/>
      <c r="D302" s="1"/>
      <c r="E302" s="1"/>
      <c r="F302" s="1"/>
      <c r="G302" s="1"/>
      <c r="H302" s="1"/>
      <c r="I302" s="1"/>
      <c r="J302" s="1"/>
      <c r="K302" s="1"/>
      <c r="L302" s="1"/>
    </row>
    <row r="303" spans="1:12" ht="17.25">
      <c r="A303" s="1"/>
      <c r="B303" s="1"/>
      <c r="C303" s="1"/>
      <c r="D303" s="1"/>
      <c r="E303" s="1"/>
      <c r="F303" s="1"/>
      <c r="G303" s="1"/>
      <c r="H303" s="1"/>
      <c r="I303" s="1"/>
      <c r="J303" s="1"/>
      <c r="K303" s="1"/>
      <c r="L303" s="1"/>
    </row>
    <row r="304" spans="1:12" ht="17.25">
      <c r="A304" s="1"/>
      <c r="B304" s="1"/>
      <c r="C304" s="1"/>
      <c r="D304" s="1"/>
      <c r="E304" s="1"/>
      <c r="F304" s="1"/>
      <c r="G304" s="1"/>
      <c r="H304" s="1"/>
      <c r="I304" s="1"/>
      <c r="J304" s="1"/>
      <c r="K304" s="1"/>
      <c r="L304" s="1"/>
    </row>
    <row r="305" spans="1:12" ht="17.25">
      <c r="A305" s="1"/>
      <c r="B305" s="1"/>
      <c r="C305" s="1"/>
      <c r="D305" s="1"/>
      <c r="E305" s="1"/>
      <c r="F305" s="1"/>
      <c r="G305" s="1"/>
      <c r="H305" s="1"/>
      <c r="I305" s="1"/>
      <c r="J305" s="1"/>
      <c r="K305" s="1"/>
      <c r="L305" s="1"/>
    </row>
    <row r="306" spans="1:12" ht="17.25">
      <c r="A306" s="1"/>
      <c r="B306" s="1"/>
      <c r="C306" s="1"/>
      <c r="D306" s="1"/>
      <c r="E306" s="1"/>
      <c r="F306" s="1"/>
      <c r="G306" s="1"/>
      <c r="H306" s="1"/>
      <c r="I306" s="1"/>
      <c r="J306" s="1"/>
      <c r="K306" s="1"/>
      <c r="L306" s="1"/>
    </row>
    <row r="307" spans="1:12" ht="17.25">
      <c r="A307" s="1"/>
      <c r="B307" s="1"/>
      <c r="C307" s="1"/>
      <c r="D307" s="1"/>
      <c r="E307" s="1"/>
      <c r="F307" s="1"/>
      <c r="G307" s="1"/>
      <c r="H307" s="1"/>
      <c r="I307" s="1"/>
      <c r="J307" s="1"/>
      <c r="K307" s="1"/>
      <c r="L307" s="1"/>
    </row>
    <row r="308" spans="1:12" ht="17.25">
      <c r="A308" s="1"/>
      <c r="B308" s="1"/>
      <c r="C308" s="1"/>
      <c r="D308" s="1"/>
      <c r="E308" s="1"/>
      <c r="F308" s="1"/>
      <c r="G308" s="1"/>
      <c r="H308" s="1"/>
      <c r="I308" s="1"/>
      <c r="J308" s="1"/>
      <c r="K308" s="1"/>
      <c r="L308" s="1"/>
    </row>
    <row r="309" spans="1:12" ht="17.25">
      <c r="A309" s="1"/>
      <c r="B309" s="1"/>
      <c r="C309" s="1"/>
      <c r="D309" s="1"/>
      <c r="E309" s="1"/>
      <c r="F309" s="1"/>
      <c r="G309" s="1"/>
      <c r="H309" s="1"/>
      <c r="I309" s="1"/>
      <c r="J309" s="1"/>
      <c r="K309" s="1"/>
      <c r="L309" s="1"/>
    </row>
    <row r="310" spans="1:12" ht="17.25">
      <c r="A310" s="1"/>
      <c r="B310" s="1"/>
      <c r="C310" s="1"/>
      <c r="D310" s="1"/>
      <c r="E310" s="1"/>
      <c r="F310" s="1"/>
      <c r="G310" s="1"/>
      <c r="H310" s="1"/>
      <c r="I310" s="1"/>
      <c r="J310" s="1"/>
      <c r="K310" s="1"/>
      <c r="L310" s="1"/>
    </row>
    <row r="311" spans="1:12" ht="17.25">
      <c r="A311" s="1"/>
      <c r="B311" s="1"/>
      <c r="C311" s="1"/>
      <c r="D311" s="1"/>
      <c r="E311" s="1"/>
      <c r="F311" s="1"/>
      <c r="G311" s="1"/>
      <c r="H311" s="1"/>
      <c r="I311" s="1"/>
      <c r="J311" s="1"/>
      <c r="K311" s="1"/>
      <c r="L311" s="1"/>
    </row>
    <row r="312" spans="1:12" ht="17.25">
      <c r="A312" s="1"/>
      <c r="B312" s="1"/>
      <c r="C312" s="1"/>
      <c r="D312" s="1"/>
      <c r="E312" s="1"/>
      <c r="F312" s="1"/>
      <c r="G312" s="1"/>
      <c r="H312" s="1"/>
      <c r="I312" s="1"/>
      <c r="J312" s="1"/>
      <c r="K312" s="1"/>
      <c r="L312" s="1"/>
    </row>
    <row r="313" spans="1:12" ht="17.25">
      <c r="A313" s="1"/>
      <c r="B313" s="1"/>
      <c r="C313" s="1"/>
      <c r="D313" s="1"/>
      <c r="E313" s="1"/>
      <c r="F313" s="1"/>
      <c r="G313" s="1"/>
      <c r="H313" s="1"/>
      <c r="I313" s="1"/>
      <c r="J313" s="1"/>
      <c r="K313" s="1"/>
      <c r="L313" s="1"/>
    </row>
    <row r="314" spans="1:12" ht="17.25">
      <c r="A314" s="1"/>
      <c r="B314" s="1"/>
      <c r="C314" s="1"/>
      <c r="D314" s="1"/>
      <c r="E314" s="1"/>
      <c r="F314" s="1"/>
      <c r="G314" s="1"/>
      <c r="H314" s="1"/>
      <c r="I314" s="1"/>
      <c r="J314" s="1"/>
      <c r="K314" s="1"/>
      <c r="L314" s="1"/>
    </row>
    <row r="315" spans="1:12" ht="17.25">
      <c r="A315" s="1"/>
      <c r="B315" s="1"/>
      <c r="C315" s="1"/>
      <c r="D315" s="1"/>
      <c r="E315" s="1"/>
      <c r="F315" s="1"/>
      <c r="G315" s="1"/>
      <c r="H315" s="1"/>
      <c r="I315" s="1"/>
      <c r="J315" s="1"/>
      <c r="K315" s="1"/>
      <c r="L315" s="1"/>
    </row>
    <row r="316" spans="1:12" ht="17.25">
      <c r="A316" s="1"/>
      <c r="B316" s="1"/>
      <c r="C316" s="1"/>
      <c r="D316" s="1"/>
      <c r="E316" s="1"/>
      <c r="F316" s="1"/>
      <c r="G316" s="1"/>
      <c r="H316" s="1"/>
      <c r="I316" s="1"/>
      <c r="J316" s="1"/>
      <c r="K316" s="1"/>
      <c r="L316" s="1"/>
    </row>
    <row r="317" spans="1:12" ht="17.25">
      <c r="A317" s="1"/>
      <c r="B317" s="1"/>
      <c r="C317" s="1"/>
      <c r="D317" s="1"/>
      <c r="E317" s="1"/>
      <c r="F317" s="1"/>
      <c r="G317" s="1"/>
      <c r="H317" s="1"/>
      <c r="I317" s="1"/>
      <c r="J317" s="1"/>
      <c r="K317" s="1"/>
      <c r="L317" s="1"/>
    </row>
    <row r="318" spans="1:12" ht="17.25">
      <c r="A318" s="1"/>
      <c r="B318" s="1"/>
      <c r="C318" s="1"/>
      <c r="D318" s="1"/>
      <c r="E318" s="1"/>
      <c r="F318" s="1"/>
      <c r="G318" s="1"/>
      <c r="H318" s="1"/>
      <c r="I318" s="1"/>
      <c r="J318" s="1"/>
      <c r="K318" s="1"/>
      <c r="L318" s="1"/>
    </row>
    <row r="319" spans="1:12" ht="17.25">
      <c r="A319" s="1"/>
      <c r="B319" s="1"/>
      <c r="C319" s="1"/>
      <c r="D319" s="1"/>
      <c r="E319" s="1"/>
      <c r="F319" s="1"/>
      <c r="G319" s="1"/>
      <c r="H319" s="1"/>
      <c r="I319" s="1"/>
      <c r="J319" s="1"/>
      <c r="K319" s="1"/>
      <c r="L319" s="1"/>
    </row>
    <row r="320" spans="1:12" ht="17.25">
      <c r="A320" s="1"/>
      <c r="B320" s="1"/>
      <c r="C320" s="1"/>
      <c r="D320" s="1"/>
      <c r="E320" s="1"/>
      <c r="F320" s="1"/>
      <c r="G320" s="1"/>
      <c r="H320" s="1"/>
      <c r="I320" s="1"/>
      <c r="J320" s="1"/>
      <c r="K320" s="1"/>
      <c r="L320" s="1"/>
    </row>
    <row r="321" spans="1:12" ht="17.25">
      <c r="A321" s="1"/>
      <c r="B321" s="1"/>
      <c r="C321" s="1"/>
      <c r="D321" s="1"/>
      <c r="E321" s="1"/>
      <c r="F321" s="1"/>
      <c r="G321" s="1"/>
      <c r="H321" s="1"/>
      <c r="I321" s="1"/>
      <c r="J321" s="1"/>
      <c r="K321" s="1"/>
      <c r="L321" s="1"/>
    </row>
    <row r="322" spans="1:12" ht="17.25">
      <c r="A322" s="1"/>
      <c r="B322" s="1"/>
      <c r="C322" s="1"/>
      <c r="D322" s="1"/>
      <c r="E322" s="1"/>
      <c r="F322" s="1"/>
      <c r="G322" s="1"/>
      <c r="H322" s="1"/>
      <c r="I322" s="1"/>
      <c r="J322" s="1"/>
      <c r="K322" s="1"/>
      <c r="L322" s="1"/>
    </row>
    <row r="323" spans="1:12" ht="17.25">
      <c r="A323" s="1"/>
      <c r="B323" s="1"/>
      <c r="C323" s="1"/>
      <c r="D323" s="1"/>
      <c r="E323" s="1"/>
      <c r="F323" s="1"/>
      <c r="G323" s="1"/>
      <c r="H323" s="1"/>
      <c r="I323" s="1"/>
      <c r="J323" s="1"/>
      <c r="K323" s="1"/>
      <c r="L323" s="1"/>
    </row>
    <row r="324" spans="1:12" ht="17.25">
      <c r="A324" s="1"/>
      <c r="B324" s="1"/>
      <c r="C324" s="1"/>
      <c r="D324" s="1"/>
      <c r="E324" s="1"/>
      <c r="F324" s="1"/>
      <c r="G324" s="1"/>
      <c r="H324" s="1"/>
      <c r="I324" s="1"/>
      <c r="J324" s="1"/>
      <c r="K324" s="1"/>
      <c r="L324" s="1"/>
    </row>
    <row r="325" spans="1:12" ht="17.25">
      <c r="A325" s="1"/>
      <c r="B325" s="1"/>
      <c r="C325" s="1"/>
      <c r="D325" s="1"/>
      <c r="E325" s="1"/>
      <c r="F325" s="1"/>
      <c r="G325" s="1"/>
      <c r="H325" s="1"/>
      <c r="I325" s="1"/>
      <c r="J325" s="1"/>
      <c r="K325" s="1"/>
      <c r="L325" s="1"/>
    </row>
    <row r="326" spans="1:12" ht="17.25">
      <c r="A326" s="1"/>
      <c r="B326" s="1"/>
      <c r="C326" s="1"/>
      <c r="D326" s="1"/>
      <c r="E326" s="1"/>
      <c r="F326" s="1"/>
      <c r="G326" s="1"/>
      <c r="H326" s="1"/>
      <c r="I326" s="1"/>
      <c r="J326" s="1"/>
      <c r="K326" s="1"/>
      <c r="L326" s="1"/>
    </row>
    <row r="327" spans="1:12" ht="17.25">
      <c r="A327" s="1"/>
      <c r="B327" s="1"/>
      <c r="C327" s="1"/>
      <c r="D327" s="1"/>
      <c r="E327" s="1"/>
      <c r="F327" s="1"/>
      <c r="G327" s="1"/>
      <c r="H327" s="1"/>
      <c r="I327" s="1"/>
      <c r="J327" s="1"/>
      <c r="K327" s="1"/>
      <c r="L327" s="1"/>
    </row>
    <row r="328" spans="1:12" ht="17.25">
      <c r="A328" s="1"/>
      <c r="B328" s="1"/>
      <c r="C328" s="1"/>
      <c r="D328" s="1"/>
      <c r="E328" s="1"/>
      <c r="F328" s="1"/>
      <c r="G328" s="1"/>
      <c r="H328" s="1"/>
      <c r="I328" s="1"/>
      <c r="J328" s="1"/>
      <c r="K328" s="1"/>
      <c r="L328" s="1"/>
    </row>
    <row r="329" spans="1:12" ht="17.25">
      <c r="A329" s="1"/>
      <c r="B329" s="1"/>
      <c r="C329" s="1"/>
      <c r="D329" s="1"/>
      <c r="E329" s="1"/>
      <c r="F329" s="1"/>
      <c r="G329" s="1"/>
      <c r="H329" s="1"/>
      <c r="I329" s="1"/>
      <c r="J329" s="1"/>
      <c r="K329" s="1"/>
      <c r="L329" s="1"/>
    </row>
    <row r="330" spans="1:12" ht="17.25">
      <c r="A330" s="1"/>
      <c r="B330" s="1"/>
      <c r="C330" s="1"/>
      <c r="D330" s="1"/>
      <c r="E330" s="1"/>
      <c r="F330" s="1"/>
      <c r="G330" s="1"/>
      <c r="H330" s="1"/>
      <c r="I330" s="1"/>
      <c r="J330" s="1"/>
      <c r="K330" s="1"/>
      <c r="L330" s="1"/>
    </row>
    <row r="331" spans="1:12" ht="17.25">
      <c r="A331" s="1"/>
      <c r="B331" s="1"/>
      <c r="C331" s="1"/>
      <c r="D331" s="1"/>
      <c r="E331" s="1"/>
      <c r="F331" s="1"/>
      <c r="G331" s="1"/>
      <c r="H331" s="1"/>
      <c r="I331" s="1"/>
      <c r="J331" s="1"/>
      <c r="K331" s="1"/>
      <c r="L331" s="1"/>
    </row>
    <row r="332" spans="1:12" ht="17.25">
      <c r="A332" s="1"/>
      <c r="B332" s="1"/>
      <c r="C332" s="1"/>
      <c r="D332" s="1"/>
      <c r="E332" s="1"/>
      <c r="F332" s="1"/>
      <c r="G332" s="1"/>
      <c r="H332" s="1"/>
      <c r="I332" s="1"/>
      <c r="J332" s="1"/>
      <c r="K332" s="1"/>
      <c r="L332" s="1"/>
    </row>
    <row r="333" spans="1:12" ht="17.25">
      <c r="A333" s="1"/>
      <c r="B333" s="1"/>
      <c r="C333" s="1"/>
      <c r="D333" s="1"/>
      <c r="E333" s="1"/>
      <c r="F333" s="1"/>
      <c r="G333" s="1"/>
      <c r="H333" s="1"/>
      <c r="I333" s="1"/>
      <c r="J333" s="1"/>
      <c r="K333" s="1"/>
      <c r="L333" s="1"/>
    </row>
    <row r="334" spans="1:12" ht="17.25">
      <c r="A334" s="1"/>
      <c r="B334" s="1"/>
      <c r="C334" s="1"/>
      <c r="D334" s="1"/>
      <c r="E334" s="1"/>
      <c r="F334" s="1"/>
      <c r="G334" s="1"/>
      <c r="H334" s="1"/>
      <c r="I334" s="1"/>
      <c r="J334" s="1"/>
      <c r="K334" s="1"/>
      <c r="L334" s="1"/>
    </row>
    <row r="335" spans="1:12" ht="17.25">
      <c r="A335" s="1"/>
      <c r="B335" s="1"/>
      <c r="C335" s="1"/>
      <c r="D335" s="1"/>
      <c r="E335" s="1"/>
      <c r="F335" s="1"/>
      <c r="G335" s="1"/>
      <c r="H335" s="1"/>
      <c r="I335" s="1"/>
      <c r="J335" s="1"/>
      <c r="K335" s="1"/>
      <c r="L335" s="1"/>
    </row>
    <row r="336" spans="1:12" ht="17.25">
      <c r="A336" s="1"/>
      <c r="B336" s="1"/>
      <c r="C336" s="1"/>
      <c r="D336" s="1"/>
      <c r="E336" s="1"/>
      <c r="F336" s="1"/>
      <c r="G336" s="1"/>
      <c r="H336" s="1"/>
      <c r="I336" s="1"/>
      <c r="J336" s="1"/>
      <c r="K336" s="1"/>
      <c r="L336" s="1"/>
    </row>
    <row r="337" spans="1:12" ht="17.25">
      <c r="A337" s="1"/>
      <c r="B337" s="1"/>
      <c r="C337" s="1"/>
      <c r="D337" s="1"/>
      <c r="E337" s="1"/>
      <c r="F337" s="1"/>
      <c r="G337" s="1"/>
      <c r="H337" s="1"/>
      <c r="I337" s="1"/>
      <c r="J337" s="1"/>
      <c r="K337" s="1"/>
      <c r="L337" s="1"/>
    </row>
    <row r="338" spans="1:12" ht="17.25">
      <c r="A338" s="1"/>
      <c r="B338" s="1"/>
      <c r="C338" s="1"/>
      <c r="D338" s="1"/>
      <c r="E338" s="1"/>
      <c r="F338" s="1"/>
      <c r="G338" s="1"/>
      <c r="H338" s="1"/>
      <c r="I338" s="1"/>
      <c r="J338" s="1"/>
      <c r="K338" s="1"/>
      <c r="L338" s="1"/>
    </row>
    <row r="339" spans="1:12" ht="17.25">
      <c r="A339" s="1"/>
      <c r="B339" s="1"/>
      <c r="C339" s="1"/>
      <c r="D339" s="1"/>
      <c r="E339" s="1"/>
      <c r="F339" s="1"/>
      <c r="G339" s="1"/>
      <c r="H339" s="1"/>
      <c r="I339" s="1"/>
      <c r="J339" s="1"/>
      <c r="K339" s="1"/>
      <c r="L339" s="1"/>
    </row>
    <row r="340" spans="1:12" ht="17.25">
      <c r="A340" s="1"/>
      <c r="B340" s="1"/>
      <c r="C340" s="1"/>
      <c r="D340" s="1"/>
      <c r="E340" s="1"/>
      <c r="F340" s="1"/>
      <c r="G340" s="1"/>
      <c r="H340" s="1"/>
      <c r="I340" s="1"/>
      <c r="J340" s="1"/>
      <c r="K340" s="1"/>
      <c r="L340" s="1"/>
    </row>
    <row r="341" spans="1:12" ht="17.25">
      <c r="A341" s="1"/>
      <c r="B341" s="1"/>
      <c r="C341" s="1"/>
      <c r="D341" s="1"/>
      <c r="E341" s="1"/>
      <c r="F341" s="1"/>
      <c r="G341" s="1"/>
      <c r="H341" s="1"/>
      <c r="I341" s="1"/>
      <c r="J341" s="1"/>
      <c r="K341" s="1"/>
      <c r="L341" s="1"/>
    </row>
    <row r="342" spans="1:12" ht="17.25">
      <c r="A342" s="1"/>
      <c r="B342" s="1"/>
      <c r="C342" s="1"/>
      <c r="D342" s="1"/>
      <c r="E342" s="1"/>
      <c r="F342" s="1"/>
      <c r="G342" s="1"/>
      <c r="H342" s="1"/>
      <c r="I342" s="1"/>
      <c r="J342" s="1"/>
      <c r="K342" s="1"/>
      <c r="L342" s="1"/>
    </row>
    <row r="343" spans="1:12" ht="17.25">
      <c r="A343" s="1"/>
      <c r="B343" s="1"/>
      <c r="C343" s="1"/>
      <c r="D343" s="1"/>
      <c r="E343" s="1"/>
      <c r="F343" s="1"/>
      <c r="G343" s="1"/>
      <c r="H343" s="1"/>
      <c r="I343" s="1"/>
      <c r="J343" s="1"/>
      <c r="K343" s="1"/>
      <c r="L343" s="1"/>
    </row>
    <row r="344" spans="1:12" ht="17.25">
      <c r="A344" s="1"/>
      <c r="B344" s="1"/>
      <c r="C344" s="1"/>
      <c r="D344" s="1"/>
      <c r="E344" s="1"/>
      <c r="F344" s="1"/>
      <c r="G344" s="1"/>
      <c r="H344" s="1"/>
      <c r="I344" s="1"/>
      <c r="J344" s="1"/>
      <c r="K344" s="1"/>
      <c r="L344" s="1"/>
    </row>
    <row r="345" spans="1:12" ht="17.25">
      <c r="A345" s="1"/>
      <c r="B345" s="1"/>
      <c r="C345" s="1"/>
      <c r="D345" s="1"/>
      <c r="E345" s="1"/>
      <c r="F345" s="1"/>
      <c r="G345" s="1"/>
      <c r="H345" s="1"/>
      <c r="I345" s="1"/>
      <c r="J345" s="1"/>
      <c r="K345" s="1"/>
      <c r="L345" s="1"/>
    </row>
    <row r="346" spans="1:12" ht="17.25">
      <c r="A346" s="1"/>
      <c r="B346" s="1"/>
      <c r="C346" s="1"/>
      <c r="D346" s="1"/>
      <c r="E346" s="1"/>
      <c r="F346" s="1"/>
      <c r="G346" s="1"/>
      <c r="H346" s="1"/>
      <c r="I346" s="1"/>
      <c r="J346" s="1"/>
      <c r="K346" s="1"/>
      <c r="L346" s="1"/>
    </row>
    <row r="347" spans="1:12" ht="17.25">
      <c r="A347" s="1"/>
      <c r="B347" s="1"/>
      <c r="C347" s="1"/>
      <c r="D347" s="1"/>
      <c r="E347" s="1"/>
      <c r="F347" s="1"/>
      <c r="G347" s="1"/>
      <c r="H347" s="1"/>
      <c r="I347" s="1"/>
      <c r="J347" s="1"/>
      <c r="K347" s="1"/>
      <c r="L347" s="1"/>
    </row>
    <row r="348" spans="1:12" ht="17.25">
      <c r="A348" s="1"/>
      <c r="B348" s="1"/>
      <c r="C348" s="1"/>
      <c r="D348" s="1"/>
      <c r="E348" s="1"/>
      <c r="F348" s="1"/>
      <c r="G348" s="1"/>
      <c r="H348" s="1"/>
      <c r="I348" s="1"/>
      <c r="J348" s="1"/>
      <c r="K348" s="1"/>
      <c r="L348" s="1"/>
    </row>
    <row r="349" spans="1:12" ht="17.25">
      <c r="A349" s="1"/>
      <c r="B349" s="1"/>
      <c r="C349" s="1"/>
      <c r="D349" s="1"/>
      <c r="E349" s="1"/>
      <c r="F349" s="1"/>
      <c r="G349" s="1"/>
      <c r="H349" s="1"/>
      <c r="I349" s="1"/>
      <c r="J349" s="1"/>
      <c r="K349" s="1"/>
      <c r="L349" s="1"/>
    </row>
    <row r="350" spans="1:12" ht="17.25">
      <c r="A350" s="1"/>
      <c r="B350" s="1"/>
      <c r="C350" s="1"/>
      <c r="D350" s="1"/>
      <c r="E350" s="1"/>
      <c r="F350" s="1"/>
      <c r="G350" s="1"/>
      <c r="H350" s="1"/>
      <c r="I350" s="1"/>
      <c r="J350" s="1"/>
      <c r="K350" s="1"/>
      <c r="L350" s="1"/>
    </row>
    <row r="351" spans="1:12" ht="17.25">
      <c r="A351" s="1"/>
      <c r="B351" s="1"/>
      <c r="C351" s="1"/>
      <c r="D351" s="1"/>
      <c r="E351" s="1"/>
      <c r="F351" s="1"/>
      <c r="G351" s="1"/>
      <c r="H351" s="1"/>
      <c r="I351" s="1"/>
      <c r="J351" s="1"/>
      <c r="K351" s="1"/>
      <c r="L351" s="1"/>
    </row>
    <row r="352" spans="1:12" ht="17.25">
      <c r="A352" s="1"/>
      <c r="B352" s="1"/>
      <c r="C352" s="1"/>
      <c r="D352" s="1"/>
      <c r="E352" s="1"/>
      <c r="F352" s="1"/>
      <c r="G352" s="1"/>
      <c r="H352" s="1"/>
      <c r="I352" s="1"/>
      <c r="J352" s="1"/>
      <c r="K352" s="1"/>
      <c r="L352" s="1"/>
    </row>
    <row r="353" spans="1:12" ht="17.25">
      <c r="A353" s="1"/>
      <c r="B353" s="1"/>
      <c r="C353" s="1"/>
      <c r="D353" s="1"/>
      <c r="E353" s="1"/>
      <c r="F353" s="1"/>
      <c r="G353" s="1"/>
      <c r="H353" s="1"/>
      <c r="I353" s="1"/>
      <c r="J353" s="1"/>
      <c r="K353" s="1"/>
      <c r="L353" s="1"/>
    </row>
    <row r="354" spans="1:12" ht="17.25">
      <c r="A354" s="1"/>
      <c r="B354" s="1"/>
      <c r="C354" s="1"/>
      <c r="D354" s="1"/>
      <c r="E354" s="1"/>
      <c r="F354" s="1"/>
      <c r="G354" s="1"/>
      <c r="H354" s="1"/>
      <c r="I354" s="1"/>
      <c r="J354" s="1"/>
      <c r="K354" s="1"/>
      <c r="L354" s="1"/>
    </row>
    <row r="355" spans="1:12" ht="17.25">
      <c r="A355" s="1"/>
      <c r="B355" s="1"/>
      <c r="C355" s="1"/>
      <c r="D355" s="1"/>
      <c r="E355" s="1"/>
      <c r="F355" s="1"/>
      <c r="G355" s="1"/>
      <c r="H355" s="1"/>
      <c r="I355" s="1"/>
      <c r="J355" s="1"/>
      <c r="K355" s="1"/>
      <c r="L355" s="1"/>
    </row>
    <row r="356" spans="1:12" ht="17.25">
      <c r="A356" s="1"/>
      <c r="B356" s="1"/>
      <c r="C356" s="1"/>
      <c r="D356" s="1"/>
      <c r="E356" s="1"/>
      <c r="F356" s="1"/>
      <c r="G356" s="1"/>
      <c r="H356" s="1"/>
      <c r="I356" s="1"/>
      <c r="J356" s="1"/>
      <c r="K356" s="1"/>
      <c r="L356" s="1"/>
    </row>
    <row r="357" spans="1:12" ht="17.25">
      <c r="A357" s="1"/>
      <c r="B357" s="1"/>
      <c r="C357" s="1"/>
      <c r="D357" s="1"/>
      <c r="E357" s="1"/>
      <c r="F357" s="1"/>
      <c r="G357" s="1"/>
      <c r="H357" s="1"/>
      <c r="I357" s="1"/>
      <c r="J357" s="1"/>
      <c r="K357" s="1"/>
      <c r="L357" s="1"/>
    </row>
    <row r="358" spans="1:12" ht="17.25">
      <c r="A358" s="1"/>
      <c r="B358" s="1"/>
      <c r="C358" s="1"/>
      <c r="D358" s="1"/>
      <c r="E358" s="1"/>
      <c r="F358" s="1"/>
      <c r="G358" s="1"/>
      <c r="H358" s="1"/>
      <c r="I358" s="1"/>
      <c r="J358" s="1"/>
      <c r="K358" s="1"/>
      <c r="L358" s="1"/>
    </row>
    <row r="359" spans="1:12" ht="17.25">
      <c r="A359" s="1"/>
      <c r="B359" s="1"/>
      <c r="C359" s="1"/>
      <c r="D359" s="1"/>
      <c r="E359" s="1"/>
      <c r="F359" s="1"/>
      <c r="G359" s="1"/>
      <c r="H359" s="1"/>
      <c r="I359" s="1"/>
      <c r="J359" s="1"/>
      <c r="K359" s="1"/>
      <c r="L359" s="1"/>
    </row>
    <row r="360" spans="1:12" ht="17.25">
      <c r="A360" s="1"/>
      <c r="B360" s="1"/>
      <c r="C360" s="1"/>
      <c r="D360" s="1"/>
      <c r="E360" s="1"/>
      <c r="F360" s="1"/>
      <c r="G360" s="1"/>
      <c r="H360" s="1"/>
      <c r="I360" s="1"/>
      <c r="J360" s="1"/>
      <c r="K360" s="1"/>
      <c r="L360" s="1"/>
    </row>
    <row r="361" spans="1:12" ht="17.25">
      <c r="A361" s="1"/>
      <c r="B361" s="1"/>
      <c r="C361" s="1"/>
      <c r="D361" s="1"/>
      <c r="E361" s="1"/>
      <c r="F361" s="1"/>
      <c r="G361" s="1"/>
      <c r="H361" s="1"/>
      <c r="I361" s="1"/>
      <c r="J361" s="1"/>
      <c r="K361" s="1"/>
      <c r="L361" s="1"/>
    </row>
    <row r="362" spans="1:12" ht="17.25">
      <c r="A362" s="1"/>
      <c r="B362" s="1"/>
      <c r="C362" s="1"/>
      <c r="D362" s="1"/>
      <c r="E362" s="1"/>
      <c r="F362" s="1"/>
      <c r="G362" s="1"/>
      <c r="H362" s="1"/>
      <c r="I362" s="1"/>
      <c r="J362" s="1"/>
      <c r="K362" s="1"/>
      <c r="L362" s="1"/>
    </row>
    <row r="363" spans="1:12" ht="17.25">
      <c r="A363" s="1"/>
      <c r="B363" s="1"/>
      <c r="C363" s="1"/>
      <c r="D363" s="1"/>
      <c r="E363" s="1"/>
      <c r="F363" s="1"/>
      <c r="G363" s="1"/>
      <c r="H363" s="1"/>
      <c r="I363" s="1"/>
      <c r="J363" s="1"/>
      <c r="K363" s="1"/>
      <c r="L363" s="1"/>
    </row>
    <row r="364" spans="1:12" ht="17.25">
      <c r="A364" s="1"/>
      <c r="B364" s="1"/>
      <c r="C364" s="1"/>
      <c r="D364" s="1"/>
      <c r="E364" s="1"/>
      <c r="F364" s="1"/>
      <c r="G364" s="1"/>
      <c r="H364" s="1"/>
      <c r="I364" s="1"/>
      <c r="J364" s="1"/>
      <c r="K364" s="1"/>
      <c r="L364" s="1"/>
    </row>
    <row r="365" spans="1:12" ht="17.25">
      <c r="A365" s="1"/>
      <c r="B365" s="1"/>
      <c r="C365" s="1"/>
      <c r="D365" s="1"/>
      <c r="E365" s="1"/>
      <c r="F365" s="1"/>
      <c r="G365" s="1"/>
      <c r="H365" s="1"/>
      <c r="I365" s="1"/>
      <c r="J365" s="1"/>
      <c r="K365" s="1"/>
      <c r="L365" s="1"/>
    </row>
    <row r="366" spans="1:12" ht="17.25">
      <c r="A366" s="1"/>
      <c r="B366" s="1"/>
      <c r="C366" s="1"/>
      <c r="D366" s="1"/>
      <c r="E366" s="1"/>
      <c r="F366" s="1"/>
      <c r="G366" s="1"/>
      <c r="H366" s="1"/>
      <c r="I366" s="1"/>
      <c r="J366" s="1"/>
      <c r="K366" s="1"/>
      <c r="L366" s="1"/>
    </row>
    <row r="367" spans="1:12" ht="17.25">
      <c r="A367" s="1"/>
      <c r="B367" s="1"/>
      <c r="C367" s="1"/>
      <c r="D367" s="1"/>
      <c r="E367" s="1"/>
      <c r="F367" s="1"/>
      <c r="G367" s="1"/>
      <c r="H367" s="1"/>
      <c r="I367" s="1"/>
      <c r="J367" s="1"/>
      <c r="K367" s="1"/>
      <c r="L367" s="1"/>
    </row>
    <row r="368" spans="1:12" ht="17.25">
      <c r="A368" s="1"/>
      <c r="B368" s="1"/>
      <c r="C368" s="1"/>
      <c r="D368" s="1"/>
      <c r="E368" s="1"/>
      <c r="F368" s="1"/>
      <c r="G368" s="1"/>
      <c r="H368" s="1"/>
      <c r="I368" s="1"/>
      <c r="J368" s="1"/>
      <c r="K368" s="1"/>
      <c r="L368" s="1"/>
    </row>
    <row r="369" spans="1:12" ht="17.25">
      <c r="A369" s="1"/>
      <c r="B369" s="1"/>
      <c r="C369" s="1"/>
      <c r="D369" s="1"/>
      <c r="E369" s="1"/>
      <c r="F369" s="1"/>
      <c r="G369" s="1"/>
      <c r="H369" s="1"/>
      <c r="I369" s="1"/>
      <c r="J369" s="1"/>
      <c r="K369" s="1"/>
      <c r="L369" s="1"/>
    </row>
    <row r="370" spans="1:12" ht="17.25">
      <c r="A370" s="1"/>
      <c r="B370" s="1"/>
      <c r="C370" s="1"/>
      <c r="D370" s="1"/>
      <c r="E370" s="1"/>
      <c r="F370" s="1"/>
      <c r="G370" s="1"/>
      <c r="H370" s="1"/>
      <c r="I370" s="1"/>
      <c r="J370" s="1"/>
      <c r="K370" s="1"/>
      <c r="L370" s="1"/>
    </row>
    <row r="371" spans="1:12" ht="17.25">
      <c r="A371" s="1"/>
      <c r="B371" s="1"/>
      <c r="C371" s="1"/>
      <c r="D371" s="1"/>
      <c r="E371" s="1"/>
      <c r="F371" s="1"/>
      <c r="G371" s="1"/>
      <c r="H371" s="1"/>
      <c r="I371" s="1"/>
      <c r="J371" s="1"/>
      <c r="K371" s="1"/>
      <c r="L371" s="1"/>
    </row>
    <row r="372" spans="1:12" ht="17.25">
      <c r="A372" s="1"/>
      <c r="B372" s="1"/>
      <c r="C372" s="1"/>
      <c r="D372" s="1"/>
      <c r="E372" s="1"/>
      <c r="F372" s="1"/>
      <c r="G372" s="1"/>
      <c r="H372" s="1"/>
      <c r="I372" s="1"/>
      <c r="J372" s="1"/>
      <c r="K372" s="1"/>
      <c r="L372" s="1"/>
    </row>
    <row r="373" spans="1:12" ht="17.25">
      <c r="A373" s="1"/>
      <c r="B373" s="1"/>
      <c r="C373" s="1"/>
      <c r="D373" s="1"/>
      <c r="E373" s="1"/>
      <c r="F373" s="1"/>
      <c r="G373" s="1"/>
      <c r="H373" s="1"/>
      <c r="I373" s="1"/>
      <c r="J373" s="1"/>
      <c r="K373" s="1"/>
      <c r="L373" s="1"/>
    </row>
    <row r="374" spans="1:12" ht="17.25">
      <c r="A374" s="1"/>
      <c r="B374" s="1"/>
      <c r="C374" s="1"/>
      <c r="D374" s="1"/>
      <c r="E374" s="1"/>
      <c r="F374" s="1"/>
      <c r="G374" s="1"/>
      <c r="H374" s="1"/>
      <c r="I374" s="1"/>
      <c r="J374" s="1"/>
      <c r="K374" s="1"/>
      <c r="L374" s="1"/>
    </row>
    <row r="375" spans="1:12" ht="17.25">
      <c r="A375" s="1"/>
      <c r="B375" s="1"/>
      <c r="C375" s="1"/>
      <c r="D375" s="1"/>
      <c r="E375" s="1"/>
      <c r="F375" s="1"/>
      <c r="G375" s="1"/>
      <c r="H375" s="1"/>
      <c r="I375" s="1"/>
      <c r="J375" s="1"/>
      <c r="K375" s="1"/>
      <c r="L375" s="1"/>
    </row>
    <row r="376" spans="1:12" ht="17.25">
      <c r="A376" s="1"/>
      <c r="B376" s="1"/>
      <c r="C376" s="1"/>
      <c r="D376" s="1"/>
      <c r="E376" s="1"/>
      <c r="F376" s="1"/>
      <c r="G376" s="1"/>
      <c r="H376" s="1"/>
      <c r="I376" s="1"/>
      <c r="J376" s="1"/>
      <c r="K376" s="1"/>
      <c r="L376" s="1"/>
    </row>
    <row r="377" spans="1:12" ht="17.25">
      <c r="A377" s="1"/>
      <c r="B377" s="1"/>
      <c r="C377" s="1"/>
      <c r="D377" s="1"/>
      <c r="E377" s="1"/>
      <c r="F377" s="1"/>
      <c r="G377" s="1"/>
      <c r="H377" s="1"/>
      <c r="I377" s="1"/>
      <c r="J377" s="1"/>
      <c r="K377" s="1"/>
      <c r="L377" s="1"/>
    </row>
    <row r="378" spans="1:12" ht="17.25">
      <c r="A378" s="1"/>
      <c r="B378" s="1"/>
      <c r="C378" s="1"/>
      <c r="D378" s="1"/>
      <c r="E378" s="1"/>
      <c r="F378" s="1"/>
      <c r="G378" s="1"/>
      <c r="H378" s="1"/>
      <c r="I378" s="1"/>
      <c r="J378" s="1"/>
      <c r="K378" s="1"/>
      <c r="L378" s="1"/>
    </row>
    <row r="379" spans="1:12" ht="17.25">
      <c r="A379" s="1"/>
      <c r="B379" s="1"/>
      <c r="C379" s="1"/>
      <c r="D379" s="1"/>
      <c r="E379" s="1"/>
      <c r="F379" s="1"/>
      <c r="G379" s="1"/>
      <c r="H379" s="1"/>
      <c r="I379" s="1"/>
      <c r="J379" s="1"/>
      <c r="K379" s="1"/>
      <c r="L379" s="1"/>
    </row>
    <row r="380" spans="1:12" ht="17.25">
      <c r="A380" s="1"/>
      <c r="B380" s="1"/>
      <c r="C380" s="1"/>
      <c r="D380" s="1"/>
      <c r="E380" s="1"/>
      <c r="F380" s="1"/>
      <c r="G380" s="1"/>
      <c r="H380" s="1"/>
      <c r="I380" s="1"/>
      <c r="J380" s="1"/>
      <c r="K380" s="1"/>
      <c r="L380" s="1"/>
    </row>
    <row r="381" spans="1:12" ht="17.25">
      <c r="A381" s="1"/>
      <c r="B381" s="1"/>
      <c r="C381" s="1"/>
      <c r="D381" s="1"/>
      <c r="E381" s="1"/>
      <c r="F381" s="1"/>
      <c r="G381" s="1"/>
      <c r="H381" s="1"/>
      <c r="I381" s="1"/>
      <c r="J381" s="1"/>
      <c r="K381" s="1"/>
      <c r="L381" s="1"/>
    </row>
    <row r="382" spans="1:12" ht="17.25">
      <c r="A382" s="1"/>
      <c r="B382" s="1"/>
      <c r="C382" s="1"/>
      <c r="D382" s="1"/>
      <c r="E382" s="1"/>
      <c r="F382" s="1"/>
      <c r="G382" s="1"/>
      <c r="H382" s="1"/>
      <c r="I382" s="1"/>
      <c r="J382" s="1"/>
      <c r="K382" s="1"/>
      <c r="L382" s="1"/>
    </row>
    <row r="383" spans="1:12" ht="17.25">
      <c r="A383" s="1"/>
      <c r="B383" s="1"/>
      <c r="C383" s="1"/>
      <c r="D383" s="1"/>
      <c r="E383" s="1"/>
      <c r="F383" s="1"/>
      <c r="G383" s="1"/>
      <c r="H383" s="1"/>
      <c r="I383" s="1"/>
      <c r="J383" s="1"/>
      <c r="K383" s="1"/>
      <c r="L383" s="1"/>
    </row>
    <row r="384" spans="1:12" ht="17.25">
      <c r="A384" s="1"/>
      <c r="B384" s="1"/>
      <c r="C384" s="1"/>
      <c r="D384" s="1"/>
      <c r="E384" s="1"/>
      <c r="F384" s="1"/>
      <c r="G384" s="1"/>
      <c r="H384" s="1"/>
      <c r="I384" s="1"/>
      <c r="J384" s="1"/>
      <c r="K384" s="1"/>
      <c r="L384" s="1"/>
    </row>
    <row r="385" spans="1:12" ht="17.25">
      <c r="A385" s="1"/>
      <c r="B385" s="1"/>
      <c r="C385" s="1"/>
      <c r="D385" s="1"/>
      <c r="E385" s="1"/>
      <c r="F385" s="1"/>
      <c r="G385" s="1"/>
      <c r="H385" s="1"/>
      <c r="I385" s="1"/>
      <c r="J385" s="1"/>
      <c r="K385" s="1"/>
      <c r="L385" s="1"/>
    </row>
    <row r="386" spans="1:12" ht="17.25">
      <c r="A386" s="1"/>
      <c r="B386" s="1"/>
      <c r="C386" s="1"/>
      <c r="D386" s="1"/>
      <c r="E386" s="1"/>
      <c r="F386" s="1"/>
      <c r="G386" s="1"/>
      <c r="H386" s="1"/>
      <c r="I386" s="1"/>
      <c r="J386" s="1"/>
      <c r="K386" s="1"/>
      <c r="L386" s="1"/>
    </row>
    <row r="387" spans="1:12" ht="17.25">
      <c r="A387" s="1"/>
      <c r="B387" s="1"/>
      <c r="C387" s="1"/>
      <c r="D387" s="1"/>
      <c r="E387" s="1"/>
      <c r="F387" s="1"/>
      <c r="G387" s="1"/>
      <c r="H387" s="1"/>
      <c r="I387" s="1"/>
      <c r="J387" s="1"/>
      <c r="K387" s="1"/>
      <c r="L387" s="1"/>
    </row>
    <row r="388" spans="1:12" ht="17.25">
      <c r="A388" s="1"/>
      <c r="B388" s="1"/>
      <c r="C388" s="1"/>
      <c r="D388" s="1"/>
      <c r="E388" s="1"/>
      <c r="F388" s="1"/>
      <c r="G388" s="1"/>
      <c r="H388" s="1"/>
      <c r="I388" s="1"/>
      <c r="J388" s="1"/>
      <c r="K388" s="1"/>
      <c r="L388" s="1"/>
    </row>
    <row r="389" spans="1:12" ht="17.25">
      <c r="A389" s="1"/>
      <c r="B389" s="1"/>
      <c r="C389" s="1"/>
      <c r="D389" s="1"/>
      <c r="E389" s="1"/>
      <c r="F389" s="1"/>
      <c r="G389" s="1"/>
      <c r="H389" s="1"/>
      <c r="I389" s="1"/>
      <c r="J389" s="1"/>
      <c r="K389" s="1"/>
      <c r="L389" s="1"/>
    </row>
    <row r="390" spans="1:12" ht="17.25">
      <c r="A390" s="1"/>
      <c r="B390" s="1"/>
      <c r="C390" s="1"/>
      <c r="D390" s="1"/>
      <c r="E390" s="1"/>
      <c r="F390" s="1"/>
      <c r="G390" s="1"/>
      <c r="H390" s="1"/>
      <c r="I390" s="1"/>
      <c r="J390" s="1"/>
      <c r="K390" s="1"/>
      <c r="L390" s="1"/>
    </row>
    <row r="391" spans="1:12" ht="17.25">
      <c r="A391" s="1"/>
      <c r="B391" s="1"/>
      <c r="C391" s="1"/>
      <c r="D391" s="1"/>
      <c r="E391" s="1"/>
      <c r="F391" s="1"/>
      <c r="G391" s="1"/>
      <c r="H391" s="1"/>
      <c r="I391" s="1"/>
      <c r="J391" s="1"/>
      <c r="K391" s="1"/>
      <c r="L391" s="1"/>
    </row>
    <row r="392" spans="1:12" ht="17.25">
      <c r="A392" s="1"/>
      <c r="B392" s="1"/>
      <c r="C392" s="1"/>
      <c r="D392" s="1"/>
      <c r="E392" s="1"/>
      <c r="F392" s="1"/>
      <c r="G392" s="1"/>
      <c r="H392" s="1"/>
      <c r="I392" s="1"/>
      <c r="J392" s="1"/>
      <c r="K392" s="1"/>
      <c r="L392" s="1"/>
    </row>
    <row r="393" spans="1:12" ht="17.25">
      <c r="A393" s="1"/>
      <c r="B393" s="1"/>
      <c r="C393" s="1"/>
      <c r="D393" s="1"/>
      <c r="E393" s="1"/>
      <c r="F393" s="1"/>
      <c r="G393" s="1"/>
      <c r="H393" s="1"/>
      <c r="I393" s="1"/>
      <c r="J393" s="1"/>
      <c r="K393" s="1"/>
      <c r="L393" s="1"/>
    </row>
    <row r="394" spans="1:12" ht="17.25">
      <c r="A394" s="1"/>
      <c r="B394" s="1"/>
      <c r="C394" s="1"/>
      <c r="D394" s="1"/>
      <c r="E394" s="1"/>
      <c r="F394" s="1"/>
      <c r="G394" s="1"/>
      <c r="H394" s="1"/>
      <c r="I394" s="1"/>
      <c r="J394" s="1"/>
      <c r="K394" s="1"/>
      <c r="L394" s="1"/>
    </row>
    <row r="395" spans="1:12" ht="17.25">
      <c r="A395" s="1"/>
      <c r="B395" s="1"/>
      <c r="C395" s="1"/>
      <c r="D395" s="1"/>
      <c r="E395" s="1"/>
      <c r="F395" s="1"/>
      <c r="G395" s="1"/>
      <c r="H395" s="1"/>
      <c r="I395" s="1"/>
      <c r="J395" s="1"/>
      <c r="K395" s="1"/>
      <c r="L395" s="1"/>
    </row>
    <row r="396" spans="1:12" ht="17.25">
      <c r="A396" s="1"/>
      <c r="B396" s="1"/>
      <c r="C396" s="1"/>
      <c r="D396" s="1"/>
      <c r="E396" s="1"/>
      <c r="F396" s="1"/>
      <c r="G396" s="1"/>
      <c r="H396" s="1"/>
      <c r="I396" s="1"/>
      <c r="J396" s="1"/>
      <c r="K396" s="1"/>
      <c r="L396" s="1"/>
    </row>
    <row r="397" spans="1:12" ht="17.25">
      <c r="A397" s="1"/>
      <c r="B397" s="1"/>
      <c r="C397" s="1"/>
      <c r="D397" s="1"/>
      <c r="E397" s="1"/>
      <c r="F397" s="1"/>
      <c r="G397" s="1"/>
      <c r="H397" s="1"/>
      <c r="I397" s="1"/>
      <c r="J397" s="1"/>
      <c r="K397" s="1"/>
      <c r="L397" s="1"/>
    </row>
    <row r="398" spans="1:12" ht="17.25">
      <c r="A398" s="1"/>
      <c r="B398" s="1"/>
      <c r="C398" s="1"/>
      <c r="D398" s="1"/>
      <c r="E398" s="1"/>
      <c r="F398" s="1"/>
      <c r="G398" s="1"/>
      <c r="H398" s="1"/>
      <c r="I398" s="1"/>
      <c r="J398" s="1"/>
      <c r="K398" s="1"/>
      <c r="L398" s="1"/>
    </row>
    <row r="399" spans="1:12" ht="17.25">
      <c r="A399" s="1"/>
      <c r="B399" s="1"/>
      <c r="C399" s="1"/>
      <c r="D399" s="1"/>
      <c r="E399" s="1"/>
      <c r="F399" s="1"/>
      <c r="G399" s="1"/>
      <c r="H399" s="1"/>
      <c r="I399" s="1"/>
      <c r="J399" s="1"/>
      <c r="K399" s="1"/>
      <c r="L399" s="1"/>
    </row>
    <row r="400" spans="1:12" ht="17.25">
      <c r="A400" s="1"/>
      <c r="B400" s="1"/>
      <c r="C400" s="1"/>
      <c r="D400" s="1"/>
      <c r="E400" s="1"/>
      <c r="F400" s="1"/>
      <c r="G400" s="1"/>
      <c r="H400" s="1"/>
      <c r="I400" s="1"/>
      <c r="J400" s="1"/>
      <c r="K400" s="1"/>
      <c r="L400" s="1"/>
    </row>
    <row r="401" spans="1:12" ht="17.25">
      <c r="A401" s="1"/>
      <c r="B401" s="1"/>
      <c r="C401" s="1"/>
      <c r="D401" s="1"/>
      <c r="E401" s="1"/>
      <c r="F401" s="1"/>
      <c r="G401" s="1"/>
      <c r="H401" s="1"/>
      <c r="I401" s="1"/>
      <c r="J401" s="1"/>
      <c r="K401" s="1"/>
      <c r="L401" s="1"/>
    </row>
    <row r="402" spans="1:12" ht="17.25">
      <c r="A402" s="1"/>
      <c r="B402" s="1"/>
      <c r="C402" s="1"/>
      <c r="D402" s="1"/>
      <c r="E402" s="1"/>
      <c r="F402" s="1"/>
      <c r="G402" s="1"/>
      <c r="H402" s="1"/>
      <c r="I402" s="1"/>
      <c r="J402" s="1"/>
      <c r="K402" s="1"/>
      <c r="L402" s="1"/>
    </row>
    <row r="403" spans="1:12" ht="17.25">
      <c r="A403" s="1"/>
      <c r="B403" s="1"/>
      <c r="C403" s="1"/>
      <c r="D403" s="1"/>
      <c r="E403" s="1"/>
      <c r="F403" s="1"/>
      <c r="G403" s="1"/>
      <c r="H403" s="1"/>
      <c r="I403" s="1"/>
      <c r="J403" s="1"/>
      <c r="K403" s="1"/>
      <c r="L403" s="1"/>
    </row>
    <row r="404" spans="1:12" ht="17.25">
      <c r="A404" s="1"/>
      <c r="B404" s="1"/>
      <c r="C404" s="1"/>
      <c r="D404" s="1"/>
      <c r="E404" s="1"/>
      <c r="F404" s="1"/>
      <c r="G404" s="1"/>
      <c r="H404" s="1"/>
      <c r="I404" s="1"/>
      <c r="J404" s="1"/>
      <c r="K404" s="1"/>
      <c r="L404" s="1"/>
    </row>
    <row r="405" spans="1:12" ht="17.25">
      <c r="A405" s="1"/>
      <c r="B405" s="1"/>
      <c r="C405" s="1"/>
      <c r="D405" s="1"/>
      <c r="E405" s="1"/>
      <c r="F405" s="1"/>
      <c r="G405" s="1"/>
      <c r="H405" s="1"/>
      <c r="I405" s="1"/>
      <c r="J405" s="1"/>
      <c r="K405" s="1"/>
      <c r="L405" s="1"/>
    </row>
    <row r="406" spans="1:12" ht="17.25">
      <c r="A406" s="1"/>
      <c r="B406" s="1"/>
      <c r="C406" s="1"/>
      <c r="D406" s="1"/>
      <c r="E406" s="1"/>
      <c r="F406" s="1"/>
      <c r="G406" s="1"/>
      <c r="H406" s="1"/>
      <c r="I406" s="1"/>
      <c r="J406" s="1"/>
      <c r="K406" s="1"/>
      <c r="L406" s="1"/>
    </row>
    <row r="407" spans="1:12" ht="17.25">
      <c r="A407" s="1"/>
      <c r="B407" s="1"/>
      <c r="C407" s="1"/>
      <c r="D407" s="1"/>
      <c r="E407" s="1"/>
      <c r="F407" s="1"/>
      <c r="G407" s="1"/>
      <c r="H407" s="1"/>
      <c r="I407" s="1"/>
      <c r="J407" s="1"/>
      <c r="K407" s="1"/>
      <c r="L407" s="1"/>
    </row>
    <row r="408" spans="1:12" ht="17.25">
      <c r="A408" s="1"/>
      <c r="B408" s="1"/>
      <c r="C408" s="1"/>
      <c r="D408" s="1"/>
      <c r="E408" s="1"/>
      <c r="F408" s="1"/>
      <c r="G408" s="1"/>
      <c r="H408" s="1"/>
      <c r="I408" s="1"/>
      <c r="J408" s="1"/>
      <c r="K408" s="1"/>
      <c r="L408" s="1"/>
    </row>
    <row r="409" spans="1:12" ht="17.25">
      <c r="A409" s="1"/>
      <c r="B409" s="1"/>
      <c r="C409" s="1"/>
      <c r="D409" s="1"/>
      <c r="E409" s="1"/>
      <c r="F409" s="1"/>
      <c r="G409" s="1"/>
      <c r="H409" s="1"/>
      <c r="I409" s="1"/>
      <c r="J409" s="1"/>
      <c r="K409" s="1"/>
      <c r="L409" s="1"/>
    </row>
    <row r="410" spans="1:12" ht="17.25">
      <c r="A410" s="1"/>
      <c r="B410" s="1"/>
      <c r="C410" s="1"/>
      <c r="D410" s="1"/>
      <c r="E410" s="1"/>
      <c r="F410" s="1"/>
      <c r="G410" s="1"/>
      <c r="H410" s="1"/>
      <c r="I410" s="1"/>
      <c r="J410" s="1"/>
      <c r="K410" s="1"/>
      <c r="L410" s="1"/>
    </row>
    <row r="411" spans="1:12" ht="17.25">
      <c r="A411" s="1"/>
      <c r="B411" s="1"/>
      <c r="C411" s="1"/>
      <c r="D411" s="1"/>
      <c r="E411" s="1"/>
      <c r="F411" s="1"/>
      <c r="G411" s="1"/>
      <c r="H411" s="1"/>
      <c r="I411" s="1"/>
      <c r="J411" s="1"/>
      <c r="K411" s="1"/>
      <c r="L411" s="1"/>
    </row>
    <row r="412" spans="1:12" ht="17.25">
      <c r="A412" s="1"/>
      <c r="B412" s="1"/>
      <c r="C412" s="1"/>
      <c r="D412" s="1"/>
      <c r="E412" s="1"/>
      <c r="F412" s="1"/>
      <c r="G412" s="1"/>
      <c r="H412" s="1"/>
      <c r="I412" s="1"/>
      <c r="J412" s="1"/>
      <c r="K412" s="1"/>
      <c r="L412" s="1"/>
    </row>
    <row r="413" spans="1:12" ht="17.25">
      <c r="A413" s="1"/>
      <c r="B413" s="1"/>
      <c r="C413" s="1"/>
      <c r="D413" s="1"/>
      <c r="E413" s="1"/>
      <c r="F413" s="1"/>
      <c r="G413" s="1"/>
      <c r="H413" s="1"/>
      <c r="I413" s="1"/>
      <c r="J413" s="1"/>
      <c r="K413" s="1"/>
      <c r="L413" s="1"/>
    </row>
    <row r="414" spans="1:12" ht="17.25">
      <c r="A414" s="1"/>
      <c r="B414" s="1"/>
      <c r="C414" s="1"/>
      <c r="D414" s="1"/>
      <c r="E414" s="1"/>
      <c r="F414" s="1"/>
      <c r="G414" s="1"/>
      <c r="H414" s="1"/>
      <c r="I414" s="1"/>
      <c r="J414" s="1"/>
      <c r="K414" s="1"/>
      <c r="L414" s="1"/>
    </row>
    <row r="415" spans="1:12" ht="17.25">
      <c r="A415" s="1"/>
      <c r="B415" s="1"/>
      <c r="C415" s="1"/>
      <c r="D415" s="1"/>
      <c r="E415" s="1"/>
      <c r="F415" s="1"/>
      <c r="G415" s="1"/>
      <c r="H415" s="1"/>
      <c r="I415" s="1"/>
      <c r="J415" s="1"/>
      <c r="K415" s="1"/>
      <c r="L415" s="1"/>
    </row>
    <row r="416" spans="1:12" ht="17.25">
      <c r="A416" s="1"/>
      <c r="B416" s="1"/>
      <c r="C416" s="1"/>
      <c r="D416" s="1"/>
      <c r="E416" s="1"/>
      <c r="F416" s="1"/>
      <c r="G416" s="1"/>
      <c r="H416" s="1"/>
      <c r="I416" s="1"/>
      <c r="J416" s="1"/>
      <c r="K416" s="1"/>
      <c r="L416" s="1"/>
    </row>
    <row r="417" spans="1:12" ht="17.25">
      <c r="A417" s="1"/>
      <c r="B417" s="1"/>
      <c r="C417" s="1"/>
      <c r="D417" s="1"/>
      <c r="E417" s="1"/>
      <c r="F417" s="1"/>
      <c r="G417" s="1"/>
      <c r="H417" s="1"/>
      <c r="I417" s="1"/>
      <c r="J417" s="1"/>
      <c r="K417" s="1"/>
      <c r="L417" s="1"/>
    </row>
    <row r="418" spans="1:12" ht="17.25">
      <c r="A418" s="1"/>
      <c r="B418" s="1"/>
      <c r="C418" s="1"/>
      <c r="D418" s="1"/>
      <c r="E418" s="1"/>
      <c r="F418" s="1"/>
      <c r="G418" s="1"/>
      <c r="H418" s="1"/>
      <c r="I418" s="1"/>
      <c r="J418" s="1"/>
      <c r="K418" s="1"/>
      <c r="L418" s="1"/>
    </row>
    <row r="419" spans="1:12" ht="17.25">
      <c r="A419" s="1"/>
      <c r="B419" s="1"/>
      <c r="C419" s="1"/>
      <c r="D419" s="1"/>
      <c r="E419" s="1"/>
      <c r="F419" s="1"/>
      <c r="G419" s="1"/>
      <c r="H419" s="1"/>
      <c r="I419" s="1"/>
      <c r="J419" s="1"/>
      <c r="K419" s="1"/>
      <c r="L419" s="1"/>
    </row>
    <row r="420" spans="1:12" ht="17.25">
      <c r="A420" s="1"/>
      <c r="B420" s="1"/>
      <c r="C420" s="1"/>
      <c r="D420" s="1"/>
      <c r="E420" s="1"/>
      <c r="F420" s="1"/>
      <c r="G420" s="1"/>
      <c r="H420" s="1"/>
      <c r="I420" s="1"/>
      <c r="J420" s="1"/>
      <c r="K420" s="1"/>
      <c r="L420" s="1"/>
    </row>
    <row r="421" spans="1:12" ht="17.25">
      <c r="A421" s="1"/>
      <c r="B421" s="1"/>
      <c r="C421" s="1"/>
      <c r="D421" s="1"/>
      <c r="E421" s="1"/>
      <c r="F421" s="1"/>
      <c r="G421" s="1"/>
      <c r="H421" s="1"/>
      <c r="I421" s="1"/>
      <c r="J421" s="1"/>
      <c r="K421" s="1"/>
      <c r="L421" s="1"/>
    </row>
    <row r="422" spans="1:12" ht="17.25">
      <c r="A422" s="1"/>
      <c r="B422" s="1"/>
      <c r="C422" s="1"/>
      <c r="D422" s="1"/>
      <c r="E422" s="1"/>
      <c r="F422" s="1"/>
      <c r="G422" s="1"/>
      <c r="H422" s="1"/>
      <c r="I422" s="1"/>
      <c r="J422" s="1"/>
      <c r="K422" s="1"/>
      <c r="L422" s="1"/>
    </row>
    <row r="423" spans="1:12" ht="17.25">
      <c r="A423" s="1"/>
      <c r="B423" s="1"/>
      <c r="C423" s="1"/>
      <c r="D423" s="1"/>
      <c r="E423" s="1"/>
      <c r="F423" s="1"/>
      <c r="G423" s="1"/>
      <c r="H423" s="1"/>
      <c r="I423" s="1"/>
      <c r="J423" s="1"/>
      <c r="K423" s="1"/>
      <c r="L423" s="1"/>
    </row>
    <row r="424" spans="1:12" ht="17.25">
      <c r="A424" s="1"/>
      <c r="B424" s="1"/>
      <c r="C424" s="1"/>
      <c r="D424" s="1"/>
      <c r="E424" s="1"/>
      <c r="F424" s="1"/>
      <c r="G424" s="1"/>
      <c r="H424" s="1"/>
      <c r="I424" s="1"/>
      <c r="J424" s="1"/>
      <c r="K424" s="1"/>
      <c r="L424" s="1"/>
    </row>
    <row r="425" spans="1:12" ht="17.25">
      <c r="A425" s="1"/>
      <c r="B425" s="1"/>
      <c r="C425" s="1"/>
      <c r="D425" s="1"/>
      <c r="E425" s="1"/>
      <c r="F425" s="1"/>
      <c r="G425" s="1"/>
      <c r="H425" s="1"/>
      <c r="I425" s="1"/>
      <c r="J425" s="1"/>
      <c r="K425" s="1"/>
      <c r="L425" s="1"/>
    </row>
    <row r="426" spans="1:12" ht="17.25">
      <c r="A426" s="1"/>
      <c r="B426" s="1"/>
      <c r="C426" s="1"/>
      <c r="D426" s="1"/>
      <c r="E426" s="1"/>
      <c r="F426" s="1"/>
      <c r="G426" s="1"/>
      <c r="H426" s="1"/>
      <c r="I426" s="1"/>
      <c r="J426" s="1"/>
      <c r="K426" s="1"/>
      <c r="L426" s="1"/>
    </row>
    <row r="427" spans="1:12" ht="17.25">
      <c r="A427" s="1"/>
      <c r="B427" s="1"/>
      <c r="C427" s="1"/>
      <c r="D427" s="1"/>
      <c r="E427" s="1"/>
      <c r="F427" s="1"/>
      <c r="G427" s="1"/>
      <c r="H427" s="1"/>
      <c r="I427" s="1"/>
      <c r="J427" s="1"/>
      <c r="K427" s="1"/>
      <c r="L427" s="1"/>
    </row>
    <row r="428" spans="1:12" ht="17.25">
      <c r="A428" s="1"/>
      <c r="B428" s="1"/>
      <c r="C428" s="1"/>
      <c r="D428" s="1"/>
      <c r="E428" s="1"/>
      <c r="F428" s="1"/>
      <c r="G428" s="1"/>
      <c r="H428" s="1"/>
      <c r="I428" s="1"/>
      <c r="J428" s="1"/>
      <c r="K428" s="1"/>
      <c r="L428" s="1"/>
    </row>
    <row r="429" spans="1:12" ht="17.25">
      <c r="A429" s="1"/>
      <c r="B429" s="1"/>
      <c r="C429" s="1"/>
      <c r="D429" s="1"/>
      <c r="E429" s="1"/>
      <c r="F429" s="1"/>
      <c r="G429" s="1"/>
      <c r="H429" s="1"/>
      <c r="I429" s="1"/>
      <c r="J429" s="1"/>
      <c r="K429" s="1"/>
      <c r="L429" s="1"/>
    </row>
    <row r="430" spans="1:12" ht="17.25">
      <c r="A430" s="1"/>
      <c r="B430" s="1"/>
      <c r="C430" s="1"/>
      <c r="D430" s="1"/>
      <c r="E430" s="1"/>
      <c r="F430" s="1"/>
      <c r="G430" s="1"/>
      <c r="H430" s="1"/>
      <c r="I430" s="1"/>
      <c r="J430" s="1"/>
      <c r="K430" s="1"/>
      <c r="L430" s="1"/>
    </row>
    <row r="431" spans="1:12" ht="17.25">
      <c r="A431" s="1"/>
      <c r="B431" s="1"/>
      <c r="C431" s="1"/>
      <c r="D431" s="1"/>
      <c r="E431" s="1"/>
      <c r="F431" s="1"/>
      <c r="G431" s="1"/>
      <c r="H431" s="1"/>
      <c r="I431" s="1"/>
      <c r="J431" s="1"/>
      <c r="K431" s="1"/>
      <c r="L431" s="1"/>
    </row>
    <row r="432" spans="1:12" ht="17.25">
      <c r="A432" s="1"/>
      <c r="B432" s="1"/>
      <c r="C432" s="1"/>
      <c r="D432" s="1"/>
      <c r="E432" s="1"/>
      <c r="F432" s="1"/>
      <c r="G432" s="1"/>
      <c r="H432" s="1"/>
      <c r="I432" s="1"/>
      <c r="J432" s="1"/>
      <c r="K432" s="1"/>
      <c r="L432" s="1"/>
    </row>
    <row r="433" spans="1:12" ht="17.25">
      <c r="A433" s="1"/>
      <c r="B433" s="1"/>
      <c r="C433" s="1"/>
      <c r="D433" s="1"/>
      <c r="E433" s="1"/>
      <c r="F433" s="1"/>
      <c r="G433" s="1"/>
      <c r="H433" s="1"/>
      <c r="I433" s="1"/>
      <c r="J433" s="1"/>
      <c r="K433" s="1"/>
      <c r="L433" s="1"/>
    </row>
    <row r="434" spans="1:12" ht="17.25">
      <c r="A434" s="1"/>
      <c r="B434" s="1"/>
      <c r="C434" s="1"/>
      <c r="D434" s="1"/>
      <c r="E434" s="1"/>
      <c r="F434" s="1"/>
      <c r="G434" s="1"/>
      <c r="H434" s="1"/>
      <c r="I434" s="1"/>
      <c r="J434" s="1"/>
      <c r="K434" s="1"/>
      <c r="L434" s="1"/>
    </row>
    <row r="435" spans="1:12" ht="17.25">
      <c r="A435" s="1"/>
      <c r="B435" s="1"/>
      <c r="C435" s="1"/>
      <c r="D435" s="1"/>
      <c r="E435" s="1"/>
      <c r="F435" s="1"/>
      <c r="G435" s="1"/>
      <c r="H435" s="1"/>
      <c r="I435" s="1"/>
      <c r="J435" s="1"/>
      <c r="K435" s="1"/>
      <c r="L435" s="1"/>
    </row>
    <row r="436" spans="1:12" ht="17.25">
      <c r="A436" s="1"/>
      <c r="B436" s="1"/>
      <c r="C436" s="1"/>
      <c r="D436" s="1"/>
      <c r="E436" s="1"/>
      <c r="F436" s="1"/>
      <c r="G436" s="1"/>
      <c r="H436" s="1"/>
      <c r="I436" s="1"/>
      <c r="J436" s="1"/>
      <c r="K436" s="1"/>
      <c r="L436" s="1"/>
    </row>
    <row r="437" spans="1:12" ht="17.25">
      <c r="A437" s="1"/>
      <c r="B437" s="1"/>
      <c r="C437" s="1"/>
      <c r="D437" s="1"/>
      <c r="E437" s="1"/>
      <c r="F437" s="1"/>
      <c r="G437" s="1"/>
      <c r="H437" s="1"/>
      <c r="I437" s="1"/>
      <c r="J437" s="1"/>
      <c r="K437" s="1"/>
      <c r="L437" s="1"/>
    </row>
    <row r="438" spans="1:12" ht="17.25">
      <c r="A438" s="1"/>
      <c r="B438" s="1"/>
      <c r="C438" s="1"/>
      <c r="D438" s="1"/>
      <c r="E438" s="1"/>
      <c r="F438" s="1"/>
      <c r="G438" s="1"/>
      <c r="H438" s="1"/>
      <c r="I438" s="1"/>
      <c r="J438" s="1"/>
      <c r="K438" s="1"/>
      <c r="L438" s="1"/>
    </row>
    <row r="439" spans="1:12" ht="17.25">
      <c r="A439" s="1"/>
      <c r="B439" s="1"/>
      <c r="C439" s="1"/>
      <c r="D439" s="1"/>
      <c r="E439" s="1"/>
      <c r="F439" s="1"/>
      <c r="G439" s="1"/>
      <c r="H439" s="1"/>
      <c r="I439" s="1"/>
      <c r="J439" s="1"/>
      <c r="K439" s="1"/>
      <c r="L439" s="1"/>
    </row>
    <row r="440" spans="1:12" ht="17.25">
      <c r="A440" s="1"/>
      <c r="B440" s="1"/>
      <c r="C440" s="1"/>
      <c r="D440" s="1"/>
      <c r="E440" s="1"/>
      <c r="F440" s="1"/>
      <c r="G440" s="1"/>
      <c r="H440" s="1"/>
      <c r="I440" s="1"/>
      <c r="J440" s="1"/>
      <c r="K440" s="1"/>
      <c r="L440" s="1"/>
    </row>
    <row r="441" spans="1:12" ht="17.25">
      <c r="A441" s="1"/>
      <c r="B441" s="1"/>
      <c r="C441" s="1"/>
      <c r="D441" s="1"/>
      <c r="E441" s="1"/>
      <c r="F441" s="1"/>
      <c r="G441" s="1"/>
      <c r="H441" s="1"/>
      <c r="I441" s="1"/>
      <c r="J441" s="1"/>
      <c r="K441" s="1"/>
      <c r="L441" s="1"/>
    </row>
    <row r="442" spans="1:12" ht="17.25">
      <c r="A442" s="1"/>
      <c r="B442" s="1"/>
      <c r="C442" s="1"/>
      <c r="D442" s="1"/>
      <c r="E442" s="1"/>
      <c r="F442" s="1"/>
      <c r="G442" s="1"/>
      <c r="H442" s="1"/>
      <c r="I442" s="1"/>
      <c r="J442" s="1"/>
      <c r="K442" s="1"/>
      <c r="L442" s="1"/>
    </row>
    <row r="443" spans="1:12" ht="17.25">
      <c r="A443" s="1"/>
      <c r="B443" s="1"/>
      <c r="C443" s="1"/>
      <c r="D443" s="1"/>
      <c r="E443" s="1"/>
      <c r="F443" s="1"/>
      <c r="G443" s="1"/>
      <c r="H443" s="1"/>
      <c r="I443" s="1"/>
      <c r="J443" s="1"/>
      <c r="K443" s="1"/>
      <c r="L443" s="1"/>
    </row>
    <row r="444" spans="1:12" ht="17.25">
      <c r="A444" s="1"/>
      <c r="B444" s="1"/>
      <c r="C444" s="1"/>
      <c r="D444" s="1"/>
      <c r="E444" s="1"/>
      <c r="F444" s="1"/>
      <c r="G444" s="1"/>
      <c r="H444" s="1"/>
      <c r="I444" s="1"/>
      <c r="J444" s="1"/>
      <c r="K444" s="1"/>
      <c r="L444" s="1"/>
    </row>
    <row r="445" spans="1:12" ht="17.25">
      <c r="A445" s="1"/>
      <c r="B445" s="1"/>
      <c r="C445" s="1"/>
      <c r="D445" s="1"/>
      <c r="E445" s="1"/>
      <c r="F445" s="1"/>
      <c r="G445" s="1"/>
      <c r="H445" s="1"/>
      <c r="I445" s="1"/>
      <c r="J445" s="1"/>
      <c r="K445" s="1"/>
      <c r="L445" s="1"/>
    </row>
    <row r="446" spans="1:12" ht="17.25">
      <c r="A446" s="1"/>
      <c r="B446" s="1"/>
      <c r="C446" s="1"/>
      <c r="D446" s="1"/>
      <c r="E446" s="1"/>
      <c r="F446" s="1"/>
      <c r="G446" s="1"/>
      <c r="H446" s="1"/>
      <c r="I446" s="1"/>
      <c r="J446" s="1"/>
      <c r="K446" s="1"/>
      <c r="L446" s="1"/>
    </row>
    <row r="447" spans="1:12" ht="17.25">
      <c r="A447" s="1"/>
      <c r="B447" s="1"/>
      <c r="C447" s="1"/>
      <c r="D447" s="1"/>
      <c r="E447" s="1"/>
      <c r="F447" s="1"/>
      <c r="G447" s="1"/>
      <c r="H447" s="1"/>
      <c r="I447" s="1"/>
      <c r="J447" s="1"/>
      <c r="K447" s="1"/>
      <c r="L447" s="1"/>
    </row>
    <row r="448" spans="1:12" ht="17.25">
      <c r="A448" s="1"/>
      <c r="B448" s="1"/>
      <c r="C448" s="1"/>
      <c r="D448" s="1"/>
      <c r="E448" s="1"/>
      <c r="F448" s="1"/>
      <c r="G448" s="1"/>
      <c r="H448" s="1"/>
      <c r="I448" s="1"/>
      <c r="J448" s="1"/>
      <c r="K448" s="1"/>
      <c r="L448" s="1"/>
    </row>
    <row r="449" spans="1:12" ht="17.25">
      <c r="A449" s="1"/>
      <c r="B449" s="1"/>
      <c r="C449" s="1"/>
      <c r="D449" s="1"/>
      <c r="E449" s="1"/>
      <c r="F449" s="1"/>
      <c r="G449" s="1"/>
      <c r="H449" s="1"/>
      <c r="I449" s="1"/>
      <c r="J449" s="1"/>
      <c r="K449" s="1"/>
      <c r="L449" s="1"/>
    </row>
    <row r="450" spans="1:12" ht="17.25">
      <c r="A450" s="1"/>
      <c r="B450" s="1"/>
      <c r="C450" s="1"/>
      <c r="D450" s="1"/>
      <c r="E450" s="1"/>
      <c r="F450" s="1"/>
      <c r="G450" s="1"/>
      <c r="H450" s="1"/>
      <c r="I450" s="1"/>
      <c r="J450" s="1"/>
      <c r="K450" s="1"/>
      <c r="L450" s="1"/>
    </row>
    <row r="451" spans="1:12" ht="17.25">
      <c r="A451" s="1"/>
      <c r="B451" s="1"/>
      <c r="C451" s="1"/>
      <c r="D451" s="1"/>
      <c r="E451" s="1"/>
      <c r="F451" s="1"/>
      <c r="G451" s="1"/>
      <c r="H451" s="1"/>
      <c r="I451" s="1"/>
      <c r="J451" s="1"/>
      <c r="K451" s="1"/>
      <c r="L451" s="1"/>
    </row>
    <row r="452" spans="1:12" ht="17.25">
      <c r="A452" s="1"/>
      <c r="B452" s="1"/>
      <c r="C452" s="1"/>
      <c r="D452" s="1"/>
      <c r="E452" s="1"/>
      <c r="F452" s="1"/>
      <c r="G452" s="1"/>
      <c r="H452" s="1"/>
      <c r="I452" s="1"/>
      <c r="J452" s="1"/>
      <c r="K452" s="1"/>
      <c r="L452" s="1"/>
    </row>
    <row r="453" spans="1:12" ht="17.25">
      <c r="A453" s="1"/>
      <c r="B453" s="1"/>
      <c r="C453" s="1"/>
      <c r="D453" s="1"/>
      <c r="E453" s="1"/>
      <c r="F453" s="1"/>
      <c r="G453" s="1"/>
      <c r="H453" s="1"/>
      <c r="I453" s="1"/>
      <c r="J453" s="1"/>
      <c r="K453" s="1"/>
      <c r="L453" s="1"/>
    </row>
    <row r="454" spans="1:12" ht="17.25">
      <c r="A454" s="1"/>
      <c r="B454" s="1"/>
      <c r="C454" s="1"/>
      <c r="D454" s="1"/>
      <c r="E454" s="1"/>
      <c r="F454" s="1"/>
      <c r="G454" s="1"/>
      <c r="H454" s="1"/>
      <c r="I454" s="1"/>
      <c r="J454" s="1"/>
      <c r="K454" s="1"/>
      <c r="L454" s="1"/>
    </row>
    <row r="455" spans="1:12" ht="17.25">
      <c r="A455" s="1"/>
      <c r="B455" s="1"/>
      <c r="C455" s="1"/>
      <c r="D455" s="1"/>
      <c r="E455" s="1"/>
      <c r="F455" s="1"/>
      <c r="G455" s="1"/>
      <c r="H455" s="1"/>
      <c r="I455" s="1"/>
      <c r="J455" s="1"/>
      <c r="K455" s="1"/>
      <c r="L455" s="1"/>
    </row>
    <row r="456" spans="1:12" ht="17.25">
      <c r="A456" s="1"/>
      <c r="B456" s="1"/>
      <c r="C456" s="1"/>
      <c r="D456" s="1"/>
      <c r="E456" s="1"/>
      <c r="F456" s="1"/>
      <c r="G456" s="1"/>
      <c r="H456" s="1"/>
      <c r="I456" s="1"/>
      <c r="J456" s="1"/>
      <c r="K456" s="1"/>
      <c r="L456" s="1"/>
    </row>
    <row r="457" spans="1:12" ht="17.25">
      <c r="A457" s="1"/>
      <c r="B457" s="1"/>
      <c r="C457" s="1"/>
      <c r="D457" s="1"/>
      <c r="E457" s="1"/>
      <c r="F457" s="1"/>
      <c r="G457" s="1"/>
      <c r="H457" s="1"/>
      <c r="I457" s="1"/>
      <c r="J457" s="1"/>
      <c r="K457" s="1"/>
      <c r="L457" s="1"/>
    </row>
    <row r="458" spans="1:12" ht="17.25">
      <c r="A458" s="1"/>
      <c r="B458" s="1"/>
      <c r="C458" s="1"/>
      <c r="D458" s="1"/>
      <c r="E458" s="1"/>
      <c r="F458" s="1"/>
      <c r="G458" s="1"/>
      <c r="H458" s="1"/>
      <c r="I458" s="1"/>
      <c r="J458" s="1"/>
      <c r="K458" s="1"/>
      <c r="L458" s="1"/>
    </row>
    <row r="459" spans="1:12" ht="17.25">
      <c r="A459" s="1"/>
      <c r="B459" s="1"/>
      <c r="C459" s="1"/>
      <c r="D459" s="1"/>
      <c r="E459" s="1"/>
      <c r="F459" s="1"/>
      <c r="G459" s="1"/>
      <c r="H459" s="1"/>
      <c r="I459" s="1"/>
      <c r="J459" s="1"/>
      <c r="K459" s="1"/>
      <c r="L459" s="1"/>
    </row>
    <row r="460" spans="1:12" ht="17.25">
      <c r="A460" s="1"/>
      <c r="B460" s="1"/>
      <c r="C460" s="1"/>
      <c r="D460" s="1"/>
      <c r="E460" s="1"/>
      <c r="F460" s="1"/>
      <c r="G460" s="1"/>
      <c r="H460" s="1"/>
      <c r="I460" s="1"/>
      <c r="J460" s="1"/>
      <c r="K460" s="1"/>
      <c r="L460" s="1"/>
    </row>
    <row r="461" spans="1:12" ht="17.25">
      <c r="A461" s="1"/>
      <c r="B461" s="1"/>
      <c r="C461" s="1"/>
      <c r="D461" s="1"/>
      <c r="E461" s="1"/>
      <c r="F461" s="1"/>
      <c r="G461" s="1"/>
      <c r="H461" s="1"/>
      <c r="I461" s="1"/>
      <c r="J461" s="1"/>
      <c r="K461" s="1"/>
      <c r="L461" s="1"/>
    </row>
    <row r="462" spans="1:12" ht="17.25">
      <c r="A462" s="1"/>
      <c r="B462" s="1"/>
      <c r="C462" s="1"/>
      <c r="D462" s="1"/>
      <c r="E462" s="1"/>
      <c r="F462" s="1"/>
      <c r="G462" s="1"/>
      <c r="H462" s="1"/>
      <c r="I462" s="1"/>
      <c r="J462" s="1"/>
      <c r="K462" s="1"/>
      <c r="L462" s="1"/>
    </row>
    <row r="463" spans="1:12" ht="17.25">
      <c r="A463" s="1"/>
      <c r="B463" s="1"/>
      <c r="C463" s="1"/>
      <c r="D463" s="1"/>
      <c r="E463" s="1"/>
      <c r="F463" s="1"/>
      <c r="G463" s="1"/>
      <c r="H463" s="1"/>
      <c r="I463" s="1"/>
      <c r="J463" s="1"/>
      <c r="K463" s="1"/>
      <c r="L463" s="1"/>
    </row>
    <row r="464" spans="1:12" ht="17.25">
      <c r="A464" s="1"/>
      <c r="B464" s="1"/>
      <c r="C464" s="1"/>
      <c r="D464" s="1"/>
      <c r="E464" s="1"/>
      <c r="F464" s="1"/>
      <c r="G464" s="1"/>
      <c r="H464" s="1"/>
      <c r="I464" s="1"/>
      <c r="J464" s="1"/>
      <c r="K464" s="1"/>
      <c r="L464" s="1"/>
    </row>
    <row r="465" spans="1:12" ht="17.25">
      <c r="A465" s="1"/>
      <c r="B465" s="1"/>
      <c r="C465" s="1"/>
      <c r="D465" s="1"/>
      <c r="E465" s="1"/>
      <c r="F465" s="1"/>
      <c r="G465" s="1"/>
      <c r="H465" s="1"/>
      <c r="I465" s="1"/>
      <c r="J465" s="1"/>
      <c r="K465" s="1"/>
      <c r="L465" s="1"/>
    </row>
    <row r="466" spans="1:12" ht="17.25">
      <c r="A466" s="1"/>
      <c r="B466" s="1"/>
      <c r="C466" s="1"/>
      <c r="D466" s="1"/>
      <c r="E466" s="1"/>
      <c r="F466" s="1"/>
      <c r="G466" s="1"/>
      <c r="H466" s="1"/>
      <c r="I466" s="1"/>
      <c r="J466" s="1"/>
      <c r="K466" s="1"/>
      <c r="L466" s="1"/>
    </row>
    <row r="467" spans="1:12" ht="17.25">
      <c r="A467" s="1"/>
      <c r="B467" s="1"/>
      <c r="C467" s="1"/>
      <c r="D467" s="1"/>
      <c r="E467" s="1"/>
      <c r="F467" s="1"/>
      <c r="G467" s="1"/>
      <c r="H467" s="1"/>
      <c r="I467" s="1"/>
      <c r="J467" s="1"/>
      <c r="K467" s="1"/>
      <c r="L467" s="1"/>
    </row>
    <row r="468" spans="1:12" ht="17.25">
      <c r="A468" s="1"/>
      <c r="B468" s="1"/>
      <c r="C468" s="1"/>
      <c r="D468" s="1"/>
      <c r="E468" s="1"/>
      <c r="F468" s="1"/>
      <c r="G468" s="1"/>
      <c r="H468" s="1"/>
      <c r="I468" s="1"/>
      <c r="J468" s="1"/>
      <c r="K468" s="1"/>
      <c r="L468" s="1"/>
    </row>
    <row r="469" spans="1:12" ht="17.25">
      <c r="A469" s="1"/>
      <c r="B469" s="1"/>
      <c r="C469" s="1"/>
      <c r="D469" s="1"/>
      <c r="E469" s="1"/>
      <c r="F469" s="1"/>
      <c r="G469" s="1"/>
      <c r="H469" s="1"/>
      <c r="I469" s="1"/>
      <c r="J469" s="1"/>
      <c r="K469" s="1"/>
      <c r="L469" s="1"/>
    </row>
    <row r="470" spans="1:12" ht="17.25">
      <c r="A470" s="1"/>
      <c r="B470" s="1"/>
      <c r="C470" s="1"/>
      <c r="D470" s="1"/>
      <c r="E470" s="1"/>
      <c r="F470" s="1"/>
      <c r="G470" s="1"/>
      <c r="H470" s="1"/>
      <c r="I470" s="1"/>
      <c r="J470" s="1"/>
      <c r="K470" s="1"/>
      <c r="L470" s="1"/>
    </row>
    <row r="471" spans="1:12" ht="17.25">
      <c r="A471" s="1"/>
      <c r="B471" s="1"/>
      <c r="C471" s="1"/>
      <c r="D471" s="1"/>
      <c r="E471" s="1"/>
      <c r="F471" s="1"/>
      <c r="G471" s="1"/>
      <c r="H471" s="1"/>
      <c r="I471" s="1"/>
      <c r="J471" s="1"/>
      <c r="K471" s="1"/>
      <c r="L471" s="1"/>
    </row>
    <row r="472" spans="1:12" ht="17.25">
      <c r="A472" s="1"/>
      <c r="B472" s="1"/>
      <c r="C472" s="1"/>
      <c r="D472" s="1"/>
      <c r="E472" s="1"/>
      <c r="F472" s="1"/>
      <c r="G472" s="1"/>
      <c r="H472" s="1"/>
      <c r="I472" s="1"/>
      <c r="J472" s="1"/>
      <c r="K472" s="1"/>
      <c r="L472" s="1"/>
    </row>
    <row r="473" spans="1:12" ht="17.25">
      <c r="A473" s="1"/>
      <c r="B473" s="1"/>
      <c r="C473" s="1"/>
      <c r="D473" s="1"/>
      <c r="E473" s="1"/>
      <c r="F473" s="1"/>
      <c r="G473" s="1"/>
      <c r="H473" s="1"/>
      <c r="I473" s="1"/>
      <c r="J473" s="1"/>
      <c r="K473" s="1"/>
      <c r="L473" s="1"/>
    </row>
    <row r="474" spans="1:12" ht="17.25">
      <c r="A474" s="1"/>
      <c r="B474" s="1"/>
      <c r="C474" s="1"/>
      <c r="D474" s="1"/>
      <c r="E474" s="1"/>
      <c r="F474" s="1"/>
      <c r="G474" s="1"/>
      <c r="H474" s="1"/>
      <c r="I474" s="1"/>
      <c r="J474" s="1"/>
      <c r="K474" s="1"/>
      <c r="L474" s="1"/>
    </row>
    <row r="475" spans="1:12" ht="17.25">
      <c r="A475" s="1"/>
      <c r="B475" s="1"/>
      <c r="C475" s="1"/>
      <c r="D475" s="1"/>
      <c r="E475" s="1"/>
      <c r="F475" s="1"/>
      <c r="G475" s="1"/>
      <c r="H475" s="1"/>
      <c r="I475" s="1"/>
      <c r="J475" s="1"/>
      <c r="K475" s="1"/>
      <c r="L475" s="1"/>
    </row>
    <row r="476" spans="1:12" ht="17.25">
      <c r="A476" s="1"/>
      <c r="B476" s="1"/>
      <c r="C476" s="1"/>
      <c r="D476" s="1"/>
      <c r="E476" s="1"/>
      <c r="F476" s="1"/>
      <c r="G476" s="1"/>
      <c r="H476" s="1"/>
      <c r="I476" s="1"/>
      <c r="J476" s="1"/>
      <c r="K476" s="1"/>
      <c r="L476" s="1"/>
    </row>
    <row r="477" spans="1:12" ht="17.25">
      <c r="A477" s="1"/>
      <c r="B477" s="1"/>
      <c r="C477" s="1"/>
      <c r="D477" s="1"/>
      <c r="E477" s="1"/>
      <c r="F477" s="1"/>
      <c r="G477" s="1"/>
      <c r="H477" s="1"/>
      <c r="I477" s="1"/>
      <c r="J477" s="1"/>
      <c r="K477" s="1"/>
      <c r="L477" s="1"/>
    </row>
    <row r="478" spans="1:12" ht="17.25">
      <c r="A478" s="1"/>
      <c r="B478" s="1"/>
      <c r="C478" s="1"/>
      <c r="D478" s="1"/>
      <c r="E478" s="1"/>
      <c r="F478" s="1"/>
      <c r="G478" s="1"/>
      <c r="H478" s="1"/>
      <c r="I478" s="1"/>
      <c r="J478" s="1"/>
      <c r="K478" s="1"/>
      <c r="L478" s="1"/>
    </row>
    <row r="479" spans="1:12" ht="17.25">
      <c r="A479" s="1"/>
      <c r="B479" s="1"/>
      <c r="C479" s="1"/>
      <c r="D479" s="1"/>
      <c r="E479" s="1"/>
      <c r="F479" s="1"/>
      <c r="G479" s="1"/>
      <c r="H479" s="1"/>
      <c r="I479" s="1"/>
      <c r="J479" s="1"/>
      <c r="K479" s="1"/>
      <c r="L479" s="1"/>
    </row>
    <row r="480" spans="1:12" ht="17.25">
      <c r="A480" s="1"/>
      <c r="B480" s="1"/>
      <c r="C480" s="1"/>
      <c r="D480" s="1"/>
      <c r="E480" s="1"/>
      <c r="F480" s="1"/>
      <c r="G480" s="1"/>
      <c r="H480" s="1"/>
      <c r="I480" s="1"/>
      <c r="J480" s="1"/>
      <c r="K480" s="1"/>
      <c r="L480" s="1"/>
    </row>
    <row r="481" spans="1:12" ht="17.25">
      <c r="A481" s="1"/>
      <c r="B481" s="1"/>
      <c r="C481" s="1"/>
      <c r="D481" s="1"/>
      <c r="E481" s="1"/>
      <c r="F481" s="1"/>
      <c r="G481" s="1"/>
      <c r="H481" s="1"/>
      <c r="I481" s="1"/>
      <c r="J481" s="1"/>
      <c r="K481" s="1"/>
      <c r="L481" s="1"/>
    </row>
    <row r="482" spans="1:12" ht="17.25">
      <c r="A482" s="1"/>
      <c r="B482" s="1"/>
      <c r="C482" s="1"/>
      <c r="D482" s="1"/>
      <c r="E482" s="1"/>
      <c r="F482" s="1"/>
      <c r="G482" s="1"/>
      <c r="H482" s="1"/>
      <c r="I482" s="1"/>
      <c r="J482" s="1"/>
      <c r="K482" s="1"/>
      <c r="L482" s="1"/>
    </row>
    <row r="483" spans="1:12" ht="17.25">
      <c r="A483" s="1"/>
      <c r="B483" s="1"/>
      <c r="C483" s="1"/>
      <c r="D483" s="1"/>
      <c r="E483" s="1"/>
      <c r="F483" s="1"/>
      <c r="G483" s="1"/>
      <c r="H483" s="1"/>
      <c r="I483" s="1"/>
      <c r="J483" s="1"/>
      <c r="K483" s="1"/>
      <c r="L483" s="1"/>
    </row>
    <row r="484" spans="1:12" ht="17.25">
      <c r="A484" s="1"/>
      <c r="B484" s="1"/>
      <c r="C484" s="1"/>
      <c r="D484" s="1"/>
      <c r="E484" s="1"/>
      <c r="F484" s="1"/>
      <c r="G484" s="1"/>
      <c r="H484" s="1"/>
      <c r="I484" s="1"/>
      <c r="J484" s="1"/>
      <c r="K484" s="1"/>
      <c r="L484" s="1"/>
    </row>
    <row r="485" spans="1:12" ht="17.25">
      <c r="A485" s="1"/>
      <c r="B485" s="1"/>
      <c r="C485" s="1"/>
      <c r="D485" s="1"/>
      <c r="E485" s="1"/>
      <c r="F485" s="1"/>
      <c r="G485" s="1"/>
      <c r="H485" s="1"/>
      <c r="I485" s="1"/>
      <c r="J485" s="1"/>
      <c r="K485" s="1"/>
      <c r="L485" s="1"/>
    </row>
    <row r="486" spans="1:12" ht="17.25">
      <c r="A486" s="1"/>
      <c r="B486" s="1"/>
      <c r="C486" s="1"/>
      <c r="D486" s="1"/>
      <c r="E486" s="1"/>
      <c r="F486" s="1"/>
      <c r="G486" s="1"/>
      <c r="H486" s="1"/>
      <c r="I486" s="1"/>
      <c r="J486" s="1"/>
      <c r="K486" s="1"/>
      <c r="L486" s="1"/>
    </row>
    <row r="487" spans="1:12" ht="17.25">
      <c r="A487" s="1"/>
      <c r="B487" s="1"/>
      <c r="C487" s="1"/>
      <c r="D487" s="1"/>
      <c r="E487" s="1"/>
      <c r="F487" s="1"/>
      <c r="G487" s="1"/>
      <c r="H487" s="1"/>
      <c r="I487" s="1"/>
      <c r="J487" s="1"/>
      <c r="K487" s="1"/>
      <c r="L487" s="1"/>
    </row>
    <row r="488" spans="1:12" ht="17.25">
      <c r="A488" s="1"/>
      <c r="B488" s="1"/>
      <c r="C488" s="1"/>
      <c r="D488" s="1"/>
      <c r="E488" s="1"/>
      <c r="F488" s="1"/>
      <c r="G488" s="1"/>
      <c r="H488" s="1"/>
      <c r="I488" s="1"/>
      <c r="J488" s="1"/>
      <c r="K488" s="1"/>
      <c r="L488" s="1"/>
    </row>
    <row r="489" spans="1:12" ht="17.25">
      <c r="A489" s="1"/>
      <c r="B489" s="1"/>
      <c r="C489" s="1"/>
      <c r="D489" s="1"/>
      <c r="E489" s="1"/>
      <c r="F489" s="1"/>
      <c r="G489" s="1"/>
      <c r="H489" s="1"/>
      <c r="I489" s="1"/>
      <c r="J489" s="1"/>
      <c r="K489" s="1"/>
      <c r="L489" s="1"/>
    </row>
    <row r="490" spans="1:12" ht="17.25">
      <c r="A490" s="1"/>
      <c r="B490" s="1"/>
      <c r="C490" s="1"/>
      <c r="D490" s="1"/>
      <c r="E490" s="1"/>
      <c r="F490" s="1"/>
      <c r="G490" s="1"/>
      <c r="H490" s="1"/>
      <c r="I490" s="1"/>
      <c r="J490" s="1"/>
      <c r="K490" s="1"/>
      <c r="L490" s="1"/>
    </row>
    <row r="491" spans="1:12" ht="17.25">
      <c r="A491" s="1"/>
      <c r="B491" s="1"/>
      <c r="C491" s="1"/>
      <c r="D491" s="1"/>
      <c r="E491" s="1"/>
      <c r="F491" s="1"/>
      <c r="G491" s="1"/>
      <c r="H491" s="1"/>
      <c r="I491" s="1"/>
      <c r="J491" s="1"/>
      <c r="K491" s="1"/>
      <c r="L491" s="1"/>
    </row>
    <row r="492" spans="1:12" ht="17.25">
      <c r="A492" s="1"/>
      <c r="B492" s="1"/>
      <c r="C492" s="1"/>
      <c r="D492" s="1"/>
      <c r="E492" s="1"/>
      <c r="F492" s="1"/>
      <c r="G492" s="1"/>
      <c r="H492" s="1"/>
      <c r="I492" s="1"/>
      <c r="J492" s="1"/>
      <c r="K492" s="1"/>
      <c r="L492" s="1"/>
    </row>
    <row r="493" spans="1:12" ht="17.25">
      <c r="A493" s="1"/>
      <c r="B493" s="1"/>
      <c r="C493" s="1"/>
      <c r="D493" s="1"/>
      <c r="E493" s="1"/>
      <c r="F493" s="1"/>
      <c r="G493" s="1"/>
      <c r="H493" s="1"/>
      <c r="I493" s="1"/>
      <c r="J493" s="1"/>
      <c r="K493" s="1"/>
      <c r="L493" s="1"/>
    </row>
    <row r="494" spans="1:12" ht="17.25">
      <c r="A494" s="1"/>
      <c r="B494" s="1"/>
      <c r="C494" s="1"/>
      <c r="D494" s="1"/>
      <c r="E494" s="1"/>
      <c r="F494" s="1"/>
      <c r="G494" s="1"/>
      <c r="H494" s="1"/>
      <c r="I494" s="1"/>
      <c r="J494" s="1"/>
      <c r="K494" s="1"/>
      <c r="L494" s="1"/>
    </row>
    <row r="495" spans="1:12" ht="17.25">
      <c r="A495" s="1"/>
      <c r="B495" s="1"/>
      <c r="C495" s="1"/>
      <c r="D495" s="1"/>
      <c r="E495" s="1"/>
      <c r="F495" s="1"/>
      <c r="G495" s="1"/>
      <c r="H495" s="1"/>
      <c r="I495" s="1"/>
      <c r="J495" s="1"/>
      <c r="K495" s="1"/>
      <c r="L495" s="1"/>
    </row>
    <row r="496" spans="1:12" ht="17.25">
      <c r="A496" s="1"/>
      <c r="B496" s="1"/>
      <c r="C496" s="1"/>
      <c r="D496" s="1"/>
      <c r="E496" s="1"/>
      <c r="F496" s="1"/>
      <c r="G496" s="1"/>
      <c r="H496" s="1"/>
      <c r="I496" s="1"/>
      <c r="J496" s="1"/>
      <c r="K496" s="1"/>
      <c r="L496" s="1"/>
    </row>
    <row r="497" spans="1:12" ht="17.25">
      <c r="A497" s="1"/>
      <c r="B497" s="1"/>
      <c r="C497" s="1"/>
      <c r="D497" s="1"/>
      <c r="E497" s="1"/>
      <c r="F497" s="1"/>
      <c r="G497" s="1"/>
      <c r="H497" s="1"/>
      <c r="I497" s="1"/>
      <c r="J497" s="1"/>
      <c r="K497" s="1"/>
      <c r="L497" s="1"/>
    </row>
    <row r="498" spans="1:12" ht="17.25">
      <c r="A498" s="1"/>
      <c r="B498" s="1"/>
      <c r="C498" s="1"/>
      <c r="D498" s="1"/>
      <c r="E498" s="1"/>
      <c r="F498" s="1"/>
      <c r="G498" s="1"/>
      <c r="H498" s="1"/>
      <c r="I498" s="1"/>
      <c r="J498" s="1"/>
      <c r="K498" s="1"/>
      <c r="L498" s="1"/>
    </row>
    <row r="499" spans="1:12" ht="17.25">
      <c r="A499" s="1"/>
      <c r="B499" s="1"/>
      <c r="C499" s="1"/>
      <c r="D499" s="1"/>
      <c r="E499" s="1"/>
      <c r="F499" s="1"/>
      <c r="G499" s="1"/>
      <c r="H499" s="1"/>
      <c r="I499" s="1"/>
      <c r="J499" s="1"/>
      <c r="K499" s="1"/>
      <c r="L499" s="1"/>
    </row>
    <row r="500" spans="1:12" ht="17.25">
      <c r="A500" s="1"/>
      <c r="B500" s="1"/>
      <c r="C500" s="1"/>
      <c r="D500" s="1"/>
      <c r="E500" s="1"/>
      <c r="F500" s="1"/>
      <c r="G500" s="1"/>
      <c r="H500" s="1"/>
      <c r="I500" s="1"/>
      <c r="J500" s="1"/>
      <c r="K500" s="1"/>
      <c r="L500" s="1"/>
    </row>
    <row r="501" spans="1:12" ht="17.25">
      <c r="A501" s="1"/>
      <c r="B501" s="1"/>
      <c r="C501" s="1"/>
      <c r="D501" s="1"/>
      <c r="E501" s="1"/>
      <c r="F501" s="1"/>
      <c r="G501" s="1"/>
      <c r="H501" s="1"/>
      <c r="I501" s="1"/>
      <c r="J501" s="1"/>
      <c r="K501" s="1"/>
      <c r="L501" s="1"/>
    </row>
    <row r="502" spans="1:12" ht="17.25">
      <c r="A502" s="1"/>
      <c r="B502" s="1"/>
      <c r="C502" s="1"/>
      <c r="D502" s="1"/>
      <c r="E502" s="1"/>
      <c r="F502" s="1"/>
      <c r="G502" s="1"/>
      <c r="H502" s="1"/>
      <c r="I502" s="1"/>
      <c r="J502" s="1"/>
      <c r="K502" s="1"/>
      <c r="L502" s="1"/>
    </row>
    <row r="503" spans="1:12" ht="17.25">
      <c r="A503" s="1"/>
      <c r="B503" s="1"/>
      <c r="C503" s="1"/>
      <c r="D503" s="1"/>
      <c r="E503" s="1"/>
      <c r="F503" s="1"/>
      <c r="G503" s="1"/>
      <c r="H503" s="1"/>
      <c r="I503" s="1"/>
      <c r="J503" s="1"/>
      <c r="K503" s="1"/>
      <c r="L503" s="1"/>
    </row>
    <row r="504" spans="1:12" ht="17.25">
      <c r="A504" s="1"/>
      <c r="B504" s="1"/>
      <c r="C504" s="1"/>
      <c r="D504" s="1"/>
      <c r="E504" s="1"/>
      <c r="F504" s="1"/>
      <c r="G504" s="1"/>
      <c r="H504" s="1"/>
      <c r="I504" s="1"/>
      <c r="J504" s="1"/>
      <c r="K504" s="1"/>
      <c r="L504" s="1"/>
    </row>
    <row r="505" spans="1:12" ht="17.25">
      <c r="A505" s="1"/>
      <c r="B505" s="1"/>
      <c r="C505" s="1"/>
      <c r="D505" s="1"/>
      <c r="E505" s="1"/>
      <c r="F505" s="1"/>
      <c r="G505" s="1"/>
      <c r="H505" s="1"/>
      <c r="I505" s="1"/>
      <c r="J505" s="1"/>
      <c r="K505" s="1"/>
      <c r="L505" s="1"/>
    </row>
    <row r="506" spans="1:12" ht="17.25">
      <c r="A506" s="1"/>
      <c r="B506" s="1"/>
      <c r="C506" s="1"/>
      <c r="D506" s="1"/>
      <c r="E506" s="1"/>
      <c r="F506" s="1"/>
      <c r="G506" s="1"/>
      <c r="H506" s="1"/>
      <c r="I506" s="1"/>
      <c r="J506" s="1"/>
      <c r="K506" s="1"/>
      <c r="L506" s="1"/>
    </row>
    <row r="507" spans="1:12" ht="17.25">
      <c r="A507" s="1"/>
      <c r="B507" s="1"/>
      <c r="C507" s="1"/>
      <c r="D507" s="1"/>
      <c r="E507" s="1"/>
      <c r="F507" s="1"/>
      <c r="G507" s="1"/>
      <c r="H507" s="1"/>
      <c r="I507" s="1"/>
      <c r="J507" s="1"/>
      <c r="K507" s="1"/>
      <c r="L507" s="1"/>
    </row>
    <row r="508" spans="1:12" ht="17.25">
      <c r="A508" s="1"/>
      <c r="B508" s="1"/>
      <c r="C508" s="1"/>
      <c r="D508" s="1"/>
      <c r="E508" s="1"/>
      <c r="F508" s="1"/>
      <c r="G508" s="1"/>
      <c r="H508" s="1"/>
      <c r="I508" s="1"/>
      <c r="J508" s="1"/>
      <c r="K508" s="1"/>
      <c r="L508" s="1"/>
    </row>
    <row r="509" spans="1:12" ht="17.25">
      <c r="A509" s="1"/>
      <c r="B509" s="1"/>
      <c r="C509" s="1"/>
      <c r="D509" s="1"/>
      <c r="E509" s="1"/>
      <c r="F509" s="1"/>
      <c r="G509" s="1"/>
      <c r="H509" s="1"/>
      <c r="I509" s="1"/>
      <c r="J509" s="1"/>
      <c r="K509" s="1"/>
      <c r="L509" s="1"/>
    </row>
    <row r="510" spans="1:12" ht="17.25">
      <c r="A510" s="1"/>
      <c r="B510" s="1"/>
      <c r="C510" s="1"/>
      <c r="D510" s="1"/>
      <c r="E510" s="1"/>
      <c r="F510" s="1"/>
      <c r="G510" s="1"/>
      <c r="H510" s="1"/>
      <c r="I510" s="1"/>
      <c r="J510" s="1"/>
      <c r="K510" s="1"/>
      <c r="L510" s="1"/>
    </row>
    <row r="511" spans="1:12" ht="17.25">
      <c r="A511" s="1"/>
      <c r="B511" s="1"/>
      <c r="C511" s="1"/>
      <c r="D511" s="1"/>
      <c r="E511" s="1"/>
      <c r="F511" s="1"/>
      <c r="G511" s="1"/>
      <c r="H511" s="1"/>
      <c r="I511" s="1"/>
      <c r="J511" s="1"/>
      <c r="K511" s="1"/>
      <c r="L511" s="1"/>
    </row>
    <row r="512" spans="1:12" ht="17.25">
      <c r="A512" s="1"/>
      <c r="B512" s="1"/>
      <c r="C512" s="1"/>
      <c r="D512" s="1"/>
      <c r="E512" s="1"/>
      <c r="F512" s="1"/>
      <c r="G512" s="1"/>
      <c r="H512" s="1"/>
      <c r="I512" s="1"/>
      <c r="J512" s="1"/>
      <c r="K512" s="1"/>
      <c r="L512" s="1"/>
    </row>
    <row r="513" spans="1:12" ht="17.25">
      <c r="A513" s="1"/>
      <c r="B513" s="1"/>
      <c r="C513" s="1"/>
      <c r="D513" s="1"/>
      <c r="E513" s="1"/>
      <c r="F513" s="1"/>
      <c r="G513" s="1"/>
      <c r="H513" s="1"/>
      <c r="I513" s="1"/>
      <c r="J513" s="1"/>
      <c r="K513" s="1"/>
      <c r="L513" s="1"/>
    </row>
    <row r="514" spans="1:12" ht="17.25">
      <c r="A514" s="1"/>
      <c r="B514" s="1"/>
      <c r="C514" s="1"/>
      <c r="D514" s="1"/>
      <c r="E514" s="1"/>
      <c r="F514" s="1"/>
      <c r="G514" s="1"/>
      <c r="H514" s="1"/>
      <c r="I514" s="1"/>
      <c r="J514" s="1"/>
      <c r="K514" s="1"/>
      <c r="L514" s="1"/>
    </row>
    <row r="515" spans="1:12" ht="17.25">
      <c r="A515" s="1"/>
      <c r="B515" s="1"/>
      <c r="C515" s="1"/>
      <c r="D515" s="1"/>
      <c r="E515" s="1"/>
      <c r="F515" s="1"/>
      <c r="G515" s="1"/>
      <c r="H515" s="1"/>
      <c r="I515" s="1"/>
      <c r="J515" s="1"/>
      <c r="K515" s="1"/>
      <c r="L515" s="1"/>
    </row>
    <row r="516" spans="1:12" ht="17.25">
      <c r="A516" s="1"/>
      <c r="B516" s="1"/>
      <c r="C516" s="1"/>
      <c r="D516" s="1"/>
      <c r="E516" s="1"/>
      <c r="F516" s="1"/>
      <c r="G516" s="1"/>
      <c r="H516" s="1"/>
      <c r="I516" s="1"/>
      <c r="J516" s="1"/>
      <c r="K516" s="1"/>
      <c r="L516" s="1"/>
    </row>
    <row r="517" spans="1:12" ht="17.25">
      <c r="A517" s="1"/>
      <c r="B517" s="1"/>
      <c r="C517" s="1"/>
      <c r="D517" s="1"/>
      <c r="E517" s="1"/>
      <c r="F517" s="1"/>
      <c r="G517" s="1"/>
      <c r="H517" s="1"/>
      <c r="I517" s="1"/>
      <c r="J517" s="1"/>
      <c r="K517" s="1"/>
      <c r="L517" s="1"/>
    </row>
    <row r="518" spans="1:12" ht="17.25">
      <c r="A518" s="1"/>
      <c r="B518" s="1"/>
      <c r="C518" s="1"/>
      <c r="D518" s="1"/>
      <c r="E518" s="1"/>
      <c r="F518" s="1"/>
      <c r="G518" s="1"/>
      <c r="H518" s="1"/>
      <c r="I518" s="1"/>
      <c r="J518" s="1"/>
      <c r="K518" s="1"/>
      <c r="L518" s="1"/>
    </row>
  </sheetData>
  <sheetProtection/>
  <mergeCells count="19">
    <mergeCell ref="D122:E122"/>
    <mergeCell ref="D128:E128"/>
    <mergeCell ref="A110:E110"/>
    <mergeCell ref="A113:B113"/>
    <mergeCell ref="A114:B114"/>
    <mergeCell ref="A115:B115"/>
    <mergeCell ref="A116:B116"/>
    <mergeCell ref="A117:B117"/>
    <mergeCell ref="A118:B118"/>
    <mergeCell ref="A119:B119"/>
    <mergeCell ref="C1:E1"/>
    <mergeCell ref="C2:E2"/>
    <mergeCell ref="C3:E3"/>
    <mergeCell ref="C4:E4"/>
    <mergeCell ref="C121:E121"/>
    <mergeCell ref="A5:E5"/>
    <mergeCell ref="A7:E7"/>
    <mergeCell ref="D8:E8"/>
    <mergeCell ref="A6:E6"/>
  </mergeCells>
  <printOptions/>
  <pageMargins left="0.38" right="0.2362204724409449" top="0.53" bottom="0.4724409448818898" header="0.5" footer="0.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
      <selection activeCell="G19" sqref="G19"/>
    </sheetView>
  </sheetViews>
  <sheetFormatPr defaultColWidth="9.140625" defaultRowHeight="12.75"/>
  <cols>
    <col min="1" max="1" width="29.140625" style="401" customWidth="1"/>
    <col min="2" max="2" width="5.00390625" style="401" customWidth="1"/>
    <col min="3" max="3" width="6.8515625" style="401" customWidth="1"/>
    <col min="4" max="4" width="14.140625" style="401" customWidth="1"/>
    <col min="5" max="5" width="15.57421875" style="401" customWidth="1"/>
    <col min="6" max="6" width="15.140625" style="401" customWidth="1"/>
    <col min="7" max="7" width="15.8515625" style="401" customWidth="1"/>
    <col min="8" max="8" width="18.140625" style="0" customWidth="1"/>
    <col min="9" max="9" width="15.28125" style="249" customWidth="1"/>
    <col min="10" max="10" width="19.8515625" style="0" customWidth="1"/>
    <col min="11" max="11" width="17.7109375" style="0" bestFit="1" customWidth="1"/>
  </cols>
  <sheetData>
    <row r="1" spans="1:7" ht="18">
      <c r="A1" s="19" t="s">
        <v>68</v>
      </c>
      <c r="B1" s="1"/>
      <c r="D1" s="72"/>
      <c r="E1" s="72"/>
      <c r="F1" s="369" t="s">
        <v>221</v>
      </c>
      <c r="G1" s="369"/>
    </row>
    <row r="2" spans="1:7" ht="14.25">
      <c r="A2" s="21" t="s">
        <v>294</v>
      </c>
      <c r="D2" s="73"/>
      <c r="E2" s="73"/>
      <c r="F2" s="73" t="s">
        <v>222</v>
      </c>
      <c r="G2" s="73"/>
    </row>
    <row r="3" spans="1:7" ht="17.25">
      <c r="A3" s="21"/>
      <c r="B3" s="1"/>
      <c r="D3" s="73"/>
      <c r="E3" s="73"/>
      <c r="F3" s="73" t="s">
        <v>237</v>
      </c>
      <c r="G3" s="73"/>
    </row>
    <row r="4" spans="1:7" ht="17.25">
      <c r="A4" s="21"/>
      <c r="B4" s="1"/>
      <c r="C4" s="370"/>
      <c r="D4" s="370"/>
      <c r="E4" s="370"/>
      <c r="F4" s="370"/>
      <c r="G4" s="370"/>
    </row>
    <row r="5" spans="1:7" ht="28.5" customHeight="1">
      <c r="A5" s="358" t="s">
        <v>220</v>
      </c>
      <c r="B5" s="358"/>
      <c r="C5" s="358"/>
      <c r="D5" s="358"/>
      <c r="E5" s="358"/>
      <c r="F5" s="358"/>
      <c r="G5" s="358"/>
    </row>
    <row r="6" spans="1:7" ht="18">
      <c r="A6" s="359" t="s">
        <v>581</v>
      </c>
      <c r="B6" s="359"/>
      <c r="C6" s="359"/>
      <c r="D6" s="359"/>
      <c r="E6" s="359"/>
      <c r="F6" s="359"/>
      <c r="G6" s="359"/>
    </row>
    <row r="7" spans="1:7" ht="18" thickBot="1">
      <c r="A7" s="1"/>
      <c r="B7" s="1"/>
      <c r="C7" s="1"/>
      <c r="D7" s="372" t="s">
        <v>69</v>
      </c>
      <c r="E7" s="372"/>
      <c r="F7" s="372"/>
      <c r="G7" s="372"/>
    </row>
    <row r="8" spans="1:7" ht="33" customHeight="1" thickTop="1">
      <c r="A8" s="6" t="s">
        <v>145</v>
      </c>
      <c r="B8" s="7" t="s">
        <v>15</v>
      </c>
      <c r="C8" s="120" t="s">
        <v>16</v>
      </c>
      <c r="D8" s="373" t="s">
        <v>586</v>
      </c>
      <c r="E8" s="374"/>
      <c r="F8" s="373" t="s">
        <v>219</v>
      </c>
      <c r="G8" s="375"/>
    </row>
    <row r="9" spans="1:7" ht="18">
      <c r="A9" s="114"/>
      <c r="B9" s="115"/>
      <c r="C9" s="116"/>
      <c r="D9" s="119" t="s">
        <v>159</v>
      </c>
      <c r="E9" s="119" t="s">
        <v>123</v>
      </c>
      <c r="F9" s="117" t="s">
        <v>159</v>
      </c>
      <c r="G9" s="118" t="s">
        <v>123</v>
      </c>
    </row>
    <row r="10" spans="1:11" ht="28.5">
      <c r="A10" s="128" t="s">
        <v>79</v>
      </c>
      <c r="B10" s="33" t="s">
        <v>88</v>
      </c>
      <c r="C10" s="34" t="s">
        <v>228</v>
      </c>
      <c r="D10" s="89">
        <v>58626632603</v>
      </c>
      <c r="E10" s="89">
        <v>41687045919</v>
      </c>
      <c r="F10" s="89">
        <v>134573623550</v>
      </c>
      <c r="G10" s="105">
        <v>89936139529</v>
      </c>
      <c r="H10" s="142"/>
      <c r="J10" s="142"/>
      <c r="K10" s="249"/>
    </row>
    <row r="11" spans="1:11" ht="20.25" customHeight="1">
      <c r="A11" s="57" t="s">
        <v>223</v>
      </c>
      <c r="B11" s="35" t="s">
        <v>118</v>
      </c>
      <c r="C11" s="16"/>
      <c r="D11" s="88"/>
      <c r="E11" s="88"/>
      <c r="F11" s="88"/>
      <c r="G11" s="121"/>
      <c r="J11" s="142"/>
      <c r="K11" s="249"/>
    </row>
    <row r="12" spans="1:11" ht="32.25" customHeight="1">
      <c r="A12" s="63" t="s">
        <v>254</v>
      </c>
      <c r="B12" s="36">
        <v>10</v>
      </c>
      <c r="C12" s="36"/>
      <c r="D12" s="122">
        <v>58626632603</v>
      </c>
      <c r="E12" s="122">
        <v>41687045919</v>
      </c>
      <c r="F12" s="122">
        <v>134573623550</v>
      </c>
      <c r="G12" s="123">
        <v>89936139529</v>
      </c>
      <c r="J12" s="142"/>
      <c r="K12" s="249"/>
    </row>
    <row r="13" spans="1:11" ht="19.5" customHeight="1">
      <c r="A13" s="57" t="s">
        <v>80</v>
      </c>
      <c r="B13" s="16">
        <v>11</v>
      </c>
      <c r="C13" s="16" t="s">
        <v>229</v>
      </c>
      <c r="D13" s="88">
        <v>55621744843</v>
      </c>
      <c r="E13" s="88">
        <v>37411519970</v>
      </c>
      <c r="F13" s="88">
        <v>126001896718</v>
      </c>
      <c r="G13" s="121">
        <v>81335034954</v>
      </c>
      <c r="J13" s="142"/>
      <c r="K13" s="249"/>
    </row>
    <row r="14" spans="1:11" ht="39" customHeight="1">
      <c r="A14" s="63" t="s">
        <v>233</v>
      </c>
      <c r="B14" s="36">
        <v>20</v>
      </c>
      <c r="C14" s="16"/>
      <c r="D14" s="122">
        <v>3004887760</v>
      </c>
      <c r="E14" s="122">
        <v>4275525949</v>
      </c>
      <c r="F14" s="122">
        <v>8571726832</v>
      </c>
      <c r="G14" s="123">
        <v>8601104575</v>
      </c>
      <c r="H14" s="142"/>
      <c r="J14" s="142"/>
      <c r="K14" s="249"/>
    </row>
    <row r="15" spans="1:11" ht="20.25" customHeight="1">
      <c r="A15" s="57" t="s">
        <v>81</v>
      </c>
      <c r="B15" s="16">
        <v>21</v>
      </c>
      <c r="C15" s="16" t="s">
        <v>230</v>
      </c>
      <c r="D15" s="88">
        <v>2702443047</v>
      </c>
      <c r="E15" s="88">
        <v>1339884048</v>
      </c>
      <c r="F15" s="88">
        <v>6731358788</v>
      </c>
      <c r="G15" s="121">
        <v>3057334718</v>
      </c>
      <c r="H15" s="142"/>
      <c r="J15" s="142"/>
      <c r="K15" s="249"/>
    </row>
    <row r="16" spans="1:11" ht="19.5" customHeight="1">
      <c r="A16" s="57" t="s">
        <v>82</v>
      </c>
      <c r="B16" s="16">
        <v>22</v>
      </c>
      <c r="C16" s="16" t="s">
        <v>231</v>
      </c>
      <c r="D16" s="88">
        <v>181194803</v>
      </c>
      <c r="E16" s="88">
        <v>814286634</v>
      </c>
      <c r="F16" s="88">
        <v>1767120266</v>
      </c>
      <c r="G16" s="121">
        <v>2120852181</v>
      </c>
      <c r="H16" s="142"/>
      <c r="J16" s="142"/>
      <c r="K16" s="249"/>
    </row>
    <row r="17" spans="1:11" ht="21" customHeight="1">
      <c r="A17" s="57" t="s">
        <v>83</v>
      </c>
      <c r="B17" s="16">
        <v>23</v>
      </c>
      <c r="C17" s="16"/>
      <c r="D17" s="88">
        <v>149494803</v>
      </c>
      <c r="E17" s="88">
        <v>203256128</v>
      </c>
      <c r="F17" s="88">
        <v>492773016</v>
      </c>
      <c r="G17" s="121">
        <v>1172713925</v>
      </c>
      <c r="J17" s="142"/>
      <c r="K17" s="249"/>
    </row>
    <row r="18" spans="1:11" ht="21" customHeight="1">
      <c r="A18" s="57" t="s">
        <v>84</v>
      </c>
      <c r="B18" s="16">
        <v>24</v>
      </c>
      <c r="C18" s="16"/>
      <c r="D18" s="88">
        <v>279753356</v>
      </c>
      <c r="E18" s="88">
        <v>211093556</v>
      </c>
      <c r="F18" s="88">
        <v>910386617</v>
      </c>
      <c r="G18" s="121">
        <v>527628294</v>
      </c>
      <c r="I18" s="251"/>
      <c r="J18" s="142"/>
      <c r="K18" s="249"/>
    </row>
    <row r="19" spans="1:11" ht="21" customHeight="1">
      <c r="A19" s="57" t="s">
        <v>85</v>
      </c>
      <c r="B19" s="16">
        <v>25</v>
      </c>
      <c r="C19" s="16"/>
      <c r="D19" s="88">
        <v>1526580814</v>
      </c>
      <c r="E19" s="88">
        <v>1111305965</v>
      </c>
      <c r="F19" s="88">
        <v>4582751948</v>
      </c>
      <c r="G19" s="121">
        <v>2386219990</v>
      </c>
      <c r="H19" s="142"/>
      <c r="J19" s="142"/>
      <c r="K19" s="249"/>
    </row>
    <row r="20" spans="1:11" ht="42.75">
      <c r="A20" s="63" t="s">
        <v>234</v>
      </c>
      <c r="B20" s="36">
        <v>30</v>
      </c>
      <c r="C20" s="16"/>
      <c r="D20" s="122">
        <v>3719801834</v>
      </c>
      <c r="E20" s="122">
        <v>3478723842</v>
      </c>
      <c r="F20" s="122">
        <v>8042826789</v>
      </c>
      <c r="G20" s="123">
        <v>6623738828</v>
      </c>
      <c r="H20" s="142"/>
      <c r="J20" s="142"/>
      <c r="K20" s="249"/>
    </row>
    <row r="21" spans="1:11" ht="21" customHeight="1">
      <c r="A21" s="57" t="s">
        <v>86</v>
      </c>
      <c r="B21" s="16">
        <v>31</v>
      </c>
      <c r="C21" s="16"/>
      <c r="D21" s="88">
        <v>292770982</v>
      </c>
      <c r="E21" s="88">
        <v>18253291</v>
      </c>
      <c r="F21" s="88">
        <v>292770982</v>
      </c>
      <c r="G21" s="121">
        <v>89849215</v>
      </c>
      <c r="J21" s="142"/>
      <c r="K21" s="249"/>
    </row>
    <row r="22" spans="1:11" ht="21" customHeight="1">
      <c r="A22" s="57" t="s">
        <v>87</v>
      </c>
      <c r="B22" s="16">
        <v>32</v>
      </c>
      <c r="C22" s="16"/>
      <c r="D22" s="88">
        <v>188155605</v>
      </c>
      <c r="E22" s="88">
        <v>26725007</v>
      </c>
      <c r="F22" s="88">
        <v>192559594</v>
      </c>
      <c r="G22" s="121">
        <v>332185680</v>
      </c>
      <c r="J22" s="142"/>
      <c r="K22" s="249"/>
    </row>
    <row r="23" spans="1:11" ht="21.75" customHeight="1">
      <c r="A23" s="63" t="s">
        <v>235</v>
      </c>
      <c r="B23" s="16">
        <v>40</v>
      </c>
      <c r="C23" s="16"/>
      <c r="D23" s="88">
        <v>104615377</v>
      </c>
      <c r="E23" s="88">
        <v>-8471716</v>
      </c>
      <c r="F23" s="88">
        <v>100211388</v>
      </c>
      <c r="G23" s="121">
        <v>-242336465</v>
      </c>
      <c r="I23" s="252"/>
      <c r="J23" s="142"/>
      <c r="K23" s="249"/>
    </row>
    <row r="24" spans="1:11" ht="28.5">
      <c r="A24" s="63" t="s">
        <v>236</v>
      </c>
      <c r="B24" s="36">
        <v>50</v>
      </c>
      <c r="C24" s="16"/>
      <c r="D24" s="122">
        <v>3824417211</v>
      </c>
      <c r="E24" s="122">
        <v>3470252126</v>
      </c>
      <c r="F24" s="122">
        <v>8143038177</v>
      </c>
      <c r="G24" s="123">
        <v>6381402363</v>
      </c>
      <c r="J24" s="142"/>
      <c r="K24" s="249"/>
    </row>
    <row r="25" spans="1:11" ht="20.25" customHeight="1">
      <c r="A25" s="57" t="s">
        <v>224</v>
      </c>
      <c r="B25" s="16">
        <v>51</v>
      </c>
      <c r="C25" s="16" t="s">
        <v>232</v>
      </c>
      <c r="D25" s="88">
        <v>882542534</v>
      </c>
      <c r="E25" s="88">
        <v>616164081</v>
      </c>
      <c r="F25" s="88">
        <v>1939153213</v>
      </c>
      <c r="G25" s="121">
        <v>1332754056</v>
      </c>
      <c r="J25" s="142"/>
      <c r="K25" s="249"/>
    </row>
    <row r="26" spans="1:11" ht="19.5" customHeight="1">
      <c r="A26" s="126" t="s">
        <v>225</v>
      </c>
      <c r="B26" s="108">
        <v>52</v>
      </c>
      <c r="C26" s="108" t="s">
        <v>232</v>
      </c>
      <c r="D26" s="124"/>
      <c r="E26" s="124"/>
      <c r="F26" s="124"/>
      <c r="G26" s="125"/>
      <c r="J26" s="142"/>
      <c r="K26" s="249"/>
    </row>
    <row r="27" spans="1:11" ht="33.75" customHeight="1">
      <c r="A27" s="63" t="s">
        <v>226</v>
      </c>
      <c r="B27" s="108">
        <v>60</v>
      </c>
      <c r="C27" s="108"/>
      <c r="D27" s="124">
        <v>2941874677</v>
      </c>
      <c r="E27" s="124">
        <v>2854088045</v>
      </c>
      <c r="F27" s="124">
        <v>6203884964</v>
      </c>
      <c r="G27" s="125">
        <v>5048648307</v>
      </c>
      <c r="H27" s="142"/>
      <c r="J27" s="142"/>
      <c r="K27" s="249"/>
    </row>
    <row r="28" spans="1:11" ht="21" customHeight="1" thickBot="1">
      <c r="A28" s="127" t="s">
        <v>227</v>
      </c>
      <c r="B28" s="37">
        <v>70</v>
      </c>
      <c r="C28" s="37"/>
      <c r="D28" s="90">
        <v>600.3213298642995</v>
      </c>
      <c r="E28" s="90">
        <v>570.817609</v>
      </c>
      <c r="F28" s="90">
        <v>1265.9697916539128</v>
      </c>
      <c r="G28" s="159">
        <v>1480.1079762532981</v>
      </c>
      <c r="J28" s="142"/>
      <c r="K28" s="249"/>
    </row>
    <row r="29" spans="1:7" ht="4.5" customHeight="1" thickTop="1">
      <c r="A29" s="1"/>
      <c r="B29" s="1"/>
      <c r="C29" s="1"/>
      <c r="D29" s="1"/>
      <c r="E29" s="1"/>
      <c r="F29" s="1"/>
      <c r="G29" s="1"/>
    </row>
    <row r="30" spans="1:7" ht="17.25">
      <c r="A30" s="1"/>
      <c r="B30" s="1"/>
      <c r="D30" s="140"/>
      <c r="E30" s="353" t="s">
        <v>585</v>
      </c>
      <c r="F30" s="353"/>
      <c r="G30" s="353"/>
    </row>
    <row r="31" spans="1:7" ht="19.5">
      <c r="A31" s="31" t="s">
        <v>78</v>
      </c>
      <c r="B31" s="31"/>
      <c r="E31" s="86"/>
      <c r="F31" s="86" t="s">
        <v>295</v>
      </c>
      <c r="G31" s="86"/>
    </row>
    <row r="32" spans="1:7" ht="17.25">
      <c r="A32" s="1"/>
      <c r="B32" s="1"/>
      <c r="C32" s="1"/>
      <c r="D32" s="1"/>
      <c r="E32" s="1"/>
      <c r="F32" s="1"/>
      <c r="G32" s="1"/>
    </row>
    <row r="33" spans="1:7" ht="17.25">
      <c r="A33" s="1"/>
      <c r="B33" s="1"/>
      <c r="C33" s="1"/>
      <c r="D33" s="1"/>
      <c r="E33" s="1"/>
      <c r="F33" s="1"/>
      <c r="G33" s="1"/>
    </row>
    <row r="34" spans="1:7" ht="17.25">
      <c r="A34" s="1"/>
      <c r="B34" s="1"/>
      <c r="C34" s="1"/>
      <c r="D34" s="1"/>
      <c r="E34" s="1"/>
      <c r="F34" s="1"/>
      <c r="G34" s="1"/>
    </row>
    <row r="35" spans="1:7" ht="17.25">
      <c r="A35" s="1"/>
      <c r="B35" s="1"/>
      <c r="C35" s="1"/>
      <c r="D35" s="1"/>
      <c r="E35" s="1"/>
      <c r="F35" s="1"/>
      <c r="G35" s="1"/>
    </row>
    <row r="36" spans="1:9" ht="17.25">
      <c r="A36" s="346" t="s">
        <v>589</v>
      </c>
      <c r="B36" s="1"/>
      <c r="C36" s="129" t="s">
        <v>77</v>
      </c>
      <c r="D36" s="129"/>
      <c r="E36" s="1"/>
      <c r="F36" s="32" t="s">
        <v>253</v>
      </c>
      <c r="G36" s="1"/>
      <c r="I36" s="87"/>
    </row>
    <row r="37" spans="1:7" ht="17.25">
      <c r="A37" s="1"/>
      <c r="B37" s="1"/>
      <c r="C37" s="1"/>
      <c r="D37" s="1"/>
      <c r="E37" s="1"/>
      <c r="F37" s="1"/>
      <c r="G37" s="1"/>
    </row>
    <row r="38" spans="1:7" ht="17.25">
      <c r="A38" s="1"/>
      <c r="B38" s="1"/>
      <c r="C38" s="1"/>
      <c r="D38" s="1"/>
      <c r="E38" s="1"/>
      <c r="F38" s="1"/>
      <c r="G38" s="1"/>
    </row>
    <row r="39" spans="1:7" ht="17.25">
      <c r="A39" s="1"/>
      <c r="B39" s="1"/>
      <c r="C39" s="1"/>
      <c r="D39" s="1"/>
      <c r="E39" s="1"/>
      <c r="F39" s="1"/>
      <c r="G39" s="1"/>
    </row>
    <row r="40" spans="1:7" ht="17.25">
      <c r="A40" s="1"/>
      <c r="B40" s="1"/>
      <c r="C40" s="1"/>
      <c r="D40" s="1"/>
      <c r="E40" s="1"/>
      <c r="F40" s="1"/>
      <c r="G40" s="1"/>
    </row>
    <row r="41" spans="1:7" ht="17.25">
      <c r="A41" s="1"/>
      <c r="B41" s="1"/>
      <c r="C41" s="1"/>
      <c r="D41" s="1"/>
      <c r="E41" s="1"/>
      <c r="F41" s="1"/>
      <c r="G41" s="1"/>
    </row>
    <row r="42" spans="1:7" ht="17.25">
      <c r="A42" s="1"/>
      <c r="B42" s="1"/>
      <c r="C42" s="1"/>
      <c r="D42" s="1"/>
      <c r="E42" s="1"/>
      <c r="F42" s="1"/>
      <c r="G42" s="1"/>
    </row>
    <row r="43" spans="1:7" ht="17.25">
      <c r="A43" s="1"/>
      <c r="B43" s="1"/>
      <c r="C43" s="1"/>
      <c r="D43" s="1"/>
      <c r="E43" s="1"/>
      <c r="F43" s="1"/>
      <c r="G43" s="1"/>
    </row>
    <row r="44" spans="1:7" ht="17.25">
      <c r="A44" s="1"/>
      <c r="B44" s="1"/>
      <c r="C44" s="1"/>
      <c r="D44" s="1"/>
      <c r="E44" s="1"/>
      <c r="F44" s="1"/>
      <c r="G44" s="1"/>
    </row>
    <row r="45" spans="1:7" ht="17.25">
      <c r="A45" s="1"/>
      <c r="B45" s="1"/>
      <c r="C45" s="1"/>
      <c r="D45" s="1"/>
      <c r="E45" s="1"/>
      <c r="F45" s="1"/>
      <c r="G45" s="1"/>
    </row>
    <row r="46" spans="1:7" ht="17.25">
      <c r="A46" s="1"/>
      <c r="B46" s="1"/>
      <c r="C46" s="1"/>
      <c r="D46" s="1"/>
      <c r="E46" s="1"/>
      <c r="F46" s="1"/>
      <c r="G46" s="1"/>
    </row>
    <row r="47" spans="1:7" ht="17.25">
      <c r="A47" s="1"/>
      <c r="B47" s="1"/>
      <c r="C47" s="1"/>
      <c r="D47" s="1"/>
      <c r="E47" s="1"/>
      <c r="F47" s="1"/>
      <c r="G47" s="1"/>
    </row>
    <row r="48" spans="1:7" ht="17.25">
      <c r="A48" s="1"/>
      <c r="B48" s="1"/>
      <c r="C48" s="1"/>
      <c r="D48" s="1"/>
      <c r="E48" s="1"/>
      <c r="F48" s="1"/>
      <c r="G48" s="1"/>
    </row>
  </sheetData>
  <sheetProtection/>
  <mergeCells count="8">
    <mergeCell ref="E30:G30"/>
    <mergeCell ref="C4:G4"/>
    <mergeCell ref="F1:G1"/>
    <mergeCell ref="A5:G5"/>
    <mergeCell ref="A6:G6"/>
    <mergeCell ref="D7:G7"/>
    <mergeCell ref="D8:E8"/>
    <mergeCell ref="F8:G8"/>
  </mergeCells>
  <printOptions/>
  <pageMargins left="0.26" right="0.18" top="0.42" bottom="0.22" header="0.43"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3"/>
  <sheetViews>
    <sheetView workbookViewId="0" topLeftCell="A1">
      <selection activeCell="D48" sqref="D48:E48"/>
    </sheetView>
  </sheetViews>
  <sheetFormatPr defaultColWidth="9.140625" defaultRowHeight="12.75"/>
  <cols>
    <col min="1" max="1" width="46.7109375" style="401" customWidth="1"/>
    <col min="2" max="2" width="5.140625" style="401" customWidth="1"/>
    <col min="3" max="3" width="7.7109375" style="401" customWidth="1"/>
    <col min="4" max="5" width="18.421875" style="401" customWidth="1"/>
    <col min="6" max="16384" width="9.140625" style="401" customWidth="1"/>
  </cols>
  <sheetData>
    <row r="1" spans="1:5" ht="18">
      <c r="A1" s="19" t="s">
        <v>68</v>
      </c>
      <c r="B1" s="1"/>
      <c r="C1" s="369" t="s">
        <v>238</v>
      </c>
      <c r="D1" s="369"/>
      <c r="E1" s="369"/>
    </row>
    <row r="2" spans="1:5" ht="14.25">
      <c r="A2" s="21" t="s">
        <v>294</v>
      </c>
      <c r="C2" s="370" t="s">
        <v>239</v>
      </c>
      <c r="D2" s="370"/>
      <c r="E2" s="370"/>
    </row>
    <row r="3" spans="1:5" ht="17.25">
      <c r="A3" s="21"/>
      <c r="B3" s="1"/>
      <c r="C3" s="370" t="s">
        <v>240</v>
      </c>
      <c r="D3" s="370"/>
      <c r="E3" s="370"/>
    </row>
    <row r="4" spans="1:5" ht="17.25">
      <c r="A4" s="21"/>
      <c r="B4" s="1"/>
      <c r="C4" s="370"/>
      <c r="D4" s="370"/>
      <c r="E4" s="370"/>
    </row>
    <row r="5" spans="1:5" ht="21">
      <c r="A5" s="358" t="s">
        <v>591</v>
      </c>
      <c r="B5" s="358"/>
      <c r="C5" s="358"/>
      <c r="D5" s="358"/>
      <c r="E5" s="358"/>
    </row>
    <row r="6" spans="1:5" ht="18" customHeight="1">
      <c r="A6" s="359" t="s">
        <v>590</v>
      </c>
      <c r="B6" s="359"/>
      <c r="C6" s="359"/>
      <c r="D6" s="359"/>
      <c r="E6" s="359"/>
    </row>
    <row r="7" spans="1:5" ht="16.5" customHeight="1" thickBot="1">
      <c r="A7" s="1"/>
      <c r="B7" s="1"/>
      <c r="C7" s="1"/>
      <c r="D7" s="360" t="s">
        <v>69</v>
      </c>
      <c r="E7" s="360"/>
    </row>
    <row r="8" spans="1:5" ht="36.75" customHeight="1" thickTop="1">
      <c r="A8" s="363" t="s">
        <v>145</v>
      </c>
      <c r="B8" s="365" t="s">
        <v>15</v>
      </c>
      <c r="C8" s="367" t="s">
        <v>16</v>
      </c>
      <c r="D8" s="361" t="s">
        <v>219</v>
      </c>
      <c r="E8" s="362"/>
    </row>
    <row r="9" spans="1:5" ht="16.5" customHeight="1">
      <c r="A9" s="364"/>
      <c r="B9" s="366"/>
      <c r="C9" s="368"/>
      <c r="D9" s="309" t="s">
        <v>159</v>
      </c>
      <c r="E9" s="310" t="s">
        <v>123</v>
      </c>
    </row>
    <row r="10" spans="1:5" ht="14.25" customHeight="1">
      <c r="A10" s="311" t="s">
        <v>92</v>
      </c>
      <c r="B10" s="312"/>
      <c r="C10" s="312"/>
      <c r="D10" s="313"/>
      <c r="E10" s="314"/>
    </row>
    <row r="11" spans="1:5" ht="16.5">
      <c r="A11" s="57" t="s">
        <v>103</v>
      </c>
      <c r="B11" s="58" t="s">
        <v>88</v>
      </c>
      <c r="C11" s="59"/>
      <c r="D11" s="46">
        <v>199929156189</v>
      </c>
      <c r="E11" s="47">
        <v>167643537199</v>
      </c>
    </row>
    <row r="12" spans="1:5" ht="16.5">
      <c r="A12" s="57" t="s">
        <v>104</v>
      </c>
      <c r="B12" s="58" t="s">
        <v>118</v>
      </c>
      <c r="C12" s="59"/>
      <c r="D12" s="46">
        <v>-144257552711</v>
      </c>
      <c r="E12" s="47">
        <v>-122590576883</v>
      </c>
    </row>
    <row r="13" spans="1:5" ht="16.5">
      <c r="A13" s="57" t="s">
        <v>93</v>
      </c>
      <c r="B13" s="58" t="s">
        <v>89</v>
      </c>
      <c r="C13" s="59"/>
      <c r="D13" s="46">
        <v>-31494308158</v>
      </c>
      <c r="E13" s="47">
        <v>-18143815609</v>
      </c>
    </row>
    <row r="14" spans="1:5" ht="16.5">
      <c r="A14" s="57" t="s">
        <v>94</v>
      </c>
      <c r="B14" s="58" t="s">
        <v>119</v>
      </c>
      <c r="C14" s="59"/>
      <c r="D14" s="46">
        <v>-492773016</v>
      </c>
      <c r="E14" s="47">
        <v>-1401885576</v>
      </c>
    </row>
    <row r="15" spans="1:5" ht="16.5">
      <c r="A15" s="57" t="s">
        <v>95</v>
      </c>
      <c r="B15" s="58" t="s">
        <v>120</v>
      </c>
      <c r="C15" s="59"/>
      <c r="D15" s="46">
        <v>-616164081</v>
      </c>
      <c r="E15" s="47">
        <v>-1150352349</v>
      </c>
    </row>
    <row r="16" spans="1:5" ht="16.5">
      <c r="A16" s="57" t="s">
        <v>96</v>
      </c>
      <c r="B16" s="58" t="s">
        <v>121</v>
      </c>
      <c r="C16" s="59"/>
      <c r="D16" s="46">
        <v>14261547789</v>
      </c>
      <c r="E16" s="47">
        <v>4166354286</v>
      </c>
    </row>
    <row r="17" spans="1:5" ht="16.5">
      <c r="A17" s="57" t="s">
        <v>97</v>
      </c>
      <c r="B17" s="58" t="s">
        <v>122</v>
      </c>
      <c r="C17" s="59"/>
      <c r="D17" s="46">
        <v>-8902879291</v>
      </c>
      <c r="E17" s="47">
        <v>-1152725587</v>
      </c>
    </row>
    <row r="18" spans="1:5" ht="15.75">
      <c r="A18" s="60" t="s">
        <v>98</v>
      </c>
      <c r="B18" s="61">
        <v>20</v>
      </c>
      <c r="C18" s="61"/>
      <c r="D18" s="94">
        <v>28427026721</v>
      </c>
      <c r="E18" s="94">
        <v>27370535481</v>
      </c>
    </row>
    <row r="19" spans="1:5" ht="17.25">
      <c r="A19" s="39" t="s">
        <v>99</v>
      </c>
      <c r="B19" s="62"/>
      <c r="C19" s="62"/>
      <c r="D19" s="44"/>
      <c r="E19" s="45"/>
    </row>
    <row r="20" spans="1:5" ht="28.5">
      <c r="A20" s="63" t="s">
        <v>100</v>
      </c>
      <c r="B20" s="64">
        <v>21</v>
      </c>
      <c r="C20" s="64"/>
      <c r="D20" s="46">
        <v>-7603629057</v>
      </c>
      <c r="E20" s="47">
        <v>-6425150082</v>
      </c>
    </row>
    <row r="21" spans="1:5" ht="28.5">
      <c r="A21" s="63" t="s">
        <v>101</v>
      </c>
      <c r="B21" s="59">
        <v>22</v>
      </c>
      <c r="C21" s="59"/>
      <c r="D21" s="46">
        <v>310000000</v>
      </c>
      <c r="E21" s="47"/>
    </row>
    <row r="22" spans="1:5" ht="16.5">
      <c r="A22" s="57" t="s">
        <v>102</v>
      </c>
      <c r="B22" s="59">
        <v>23</v>
      </c>
      <c r="C22" s="59"/>
      <c r="D22" s="46"/>
      <c r="E22" s="47"/>
    </row>
    <row r="23" spans="1:5" ht="16.5">
      <c r="A23" s="57" t="s">
        <v>155</v>
      </c>
      <c r="B23" s="59">
        <v>24</v>
      </c>
      <c r="C23" s="59"/>
      <c r="D23" s="46"/>
      <c r="E23" s="47"/>
    </row>
    <row r="24" spans="1:5" ht="16.5">
      <c r="A24" s="57" t="s">
        <v>105</v>
      </c>
      <c r="B24" s="59">
        <v>25</v>
      </c>
      <c r="C24" s="59"/>
      <c r="D24" s="46"/>
      <c r="E24" s="47">
        <v>-8635450040</v>
      </c>
    </row>
    <row r="25" spans="1:5" ht="16.5">
      <c r="A25" s="57" t="s">
        <v>106</v>
      </c>
      <c r="B25" s="59">
        <v>26</v>
      </c>
      <c r="C25" s="59"/>
      <c r="D25" s="46">
        <v>8326500000</v>
      </c>
      <c r="E25" s="47">
        <v>2847643250</v>
      </c>
    </row>
    <row r="26" spans="1:5" ht="16.5" hidden="1">
      <c r="A26" s="57"/>
      <c r="B26" s="59"/>
      <c r="C26" s="59"/>
      <c r="D26" s="46"/>
      <c r="E26" s="47">
        <v>2565333257</v>
      </c>
    </row>
    <row r="27" spans="1:5" ht="16.5" hidden="1">
      <c r="A27" s="57"/>
      <c r="B27" s="59"/>
      <c r="C27" s="59"/>
      <c r="D27" s="46"/>
      <c r="E27" s="47"/>
    </row>
    <row r="28" spans="1:5" ht="16.5">
      <c r="A28" s="57" t="s">
        <v>107</v>
      </c>
      <c r="B28" s="59">
        <v>27</v>
      </c>
      <c r="C28" s="59"/>
      <c r="D28" s="46">
        <v>5437779318</v>
      </c>
      <c r="E28" s="47"/>
    </row>
    <row r="29" spans="1:5" ht="17.25">
      <c r="A29" s="65" t="s">
        <v>108</v>
      </c>
      <c r="B29" s="62">
        <v>30</v>
      </c>
      <c r="C29" s="62"/>
      <c r="D29" s="44">
        <v>6470650261</v>
      </c>
      <c r="E29" s="45">
        <v>-9647623615</v>
      </c>
    </row>
    <row r="30" spans="1:5" ht="17.25" hidden="1">
      <c r="A30" s="65"/>
      <c r="B30" s="62"/>
      <c r="C30" s="62"/>
      <c r="D30" s="44"/>
      <c r="E30" s="47"/>
    </row>
    <row r="31" spans="1:5" ht="17.25" hidden="1">
      <c r="A31" s="65"/>
      <c r="B31" s="62"/>
      <c r="C31" s="62"/>
      <c r="D31" s="44"/>
      <c r="E31" s="47"/>
    </row>
    <row r="32" spans="1:5" ht="17.25" hidden="1">
      <c r="A32" s="65"/>
      <c r="B32" s="62"/>
      <c r="C32" s="62"/>
      <c r="D32" s="44"/>
      <c r="E32" s="47"/>
    </row>
    <row r="33" spans="1:5" ht="17.25" hidden="1">
      <c r="A33" s="65"/>
      <c r="B33" s="62"/>
      <c r="C33" s="62"/>
      <c r="D33" s="44"/>
      <c r="E33" s="47"/>
    </row>
    <row r="34" spans="1:5" ht="17.25" hidden="1">
      <c r="A34" s="65"/>
      <c r="B34" s="62"/>
      <c r="C34" s="62"/>
      <c r="D34" s="44"/>
      <c r="E34" s="47"/>
    </row>
    <row r="35" spans="1:5" ht="16.5">
      <c r="A35" s="66" t="s">
        <v>109</v>
      </c>
      <c r="B35" s="59"/>
      <c r="C35" s="59"/>
      <c r="D35" s="46"/>
      <c r="E35" s="47"/>
    </row>
    <row r="36" spans="1:5" ht="16.5">
      <c r="A36" s="57" t="s">
        <v>156</v>
      </c>
      <c r="B36" s="59">
        <v>31</v>
      </c>
      <c r="C36" s="59"/>
      <c r="D36" s="336"/>
      <c r="E36" s="47">
        <v>33124550900</v>
      </c>
    </row>
    <row r="37" spans="1:5" ht="28.5">
      <c r="A37" s="63" t="s">
        <v>110</v>
      </c>
      <c r="B37" s="59">
        <v>32</v>
      </c>
      <c r="C37" s="59"/>
      <c r="D37" s="46">
        <v>-1247871900</v>
      </c>
      <c r="E37" s="47"/>
    </row>
    <row r="38" spans="1:5" ht="16.5">
      <c r="A38" s="57" t="s">
        <v>111</v>
      </c>
      <c r="B38" s="59">
        <v>33</v>
      </c>
      <c r="C38" s="59"/>
      <c r="D38" s="46">
        <v>3533640986</v>
      </c>
      <c r="E38" s="47"/>
    </row>
    <row r="39" spans="1:5" ht="16.5">
      <c r="A39" s="57" t="s">
        <v>112</v>
      </c>
      <c r="B39" s="59">
        <v>34</v>
      </c>
      <c r="C39" s="59"/>
      <c r="D39" s="46">
        <v>-5365640968</v>
      </c>
      <c r="E39" s="47">
        <v>-27928117422</v>
      </c>
    </row>
    <row r="40" spans="1:5" ht="16.5">
      <c r="A40" s="57" t="s">
        <v>113</v>
      </c>
      <c r="B40" s="59">
        <v>35</v>
      </c>
      <c r="C40" s="59"/>
      <c r="D40" s="46"/>
      <c r="E40" s="47"/>
    </row>
    <row r="41" spans="1:5" ht="17.25">
      <c r="A41" s="57" t="s">
        <v>114</v>
      </c>
      <c r="B41" s="59">
        <v>36</v>
      </c>
      <c r="C41" s="59"/>
      <c r="D41" s="46">
        <v>-7350750000</v>
      </c>
      <c r="E41" s="45"/>
    </row>
    <row r="42" spans="1:5" ht="17.25">
      <c r="A42" s="65" t="s">
        <v>115</v>
      </c>
      <c r="B42" s="62">
        <v>40</v>
      </c>
      <c r="C42" s="62"/>
      <c r="D42" s="44">
        <v>-10430621882</v>
      </c>
      <c r="E42" s="45">
        <v>5196433478</v>
      </c>
    </row>
    <row r="43" spans="1:5" ht="17.25">
      <c r="A43" s="66" t="s">
        <v>241</v>
      </c>
      <c r="B43" s="62">
        <v>50</v>
      </c>
      <c r="C43" s="62"/>
      <c r="D43" s="44">
        <v>24467055100</v>
      </c>
      <c r="E43" s="44">
        <v>22919345344</v>
      </c>
    </row>
    <row r="44" spans="1:5" ht="17.25">
      <c r="A44" s="66" t="s">
        <v>116</v>
      </c>
      <c r="B44" s="62">
        <v>60</v>
      </c>
      <c r="C44" s="62"/>
      <c r="D44" s="44">
        <v>47390064685</v>
      </c>
      <c r="E44" s="45">
        <v>51084637683</v>
      </c>
    </row>
    <row r="45" spans="1:5" ht="17.25">
      <c r="A45" s="57" t="s">
        <v>117</v>
      </c>
      <c r="B45" s="59">
        <v>61</v>
      </c>
      <c r="C45" s="59"/>
      <c r="D45" s="46"/>
      <c r="E45" s="339"/>
    </row>
    <row r="46" spans="1:5" ht="18" thickBot="1">
      <c r="A46" s="67" t="s">
        <v>242</v>
      </c>
      <c r="B46" s="68">
        <v>70</v>
      </c>
      <c r="C46" s="130" t="s">
        <v>243</v>
      </c>
      <c r="D46" s="95">
        <v>71857119785</v>
      </c>
      <c r="E46" s="95">
        <v>74003983027</v>
      </c>
    </row>
    <row r="47" spans="1:5" ht="18" thickTop="1">
      <c r="A47" s="1"/>
      <c r="B47" s="1"/>
      <c r="D47" s="131" t="s">
        <v>13</v>
      </c>
      <c r="E47" s="131"/>
    </row>
    <row r="48" spans="1:5" ht="19.5">
      <c r="A48" s="31" t="s">
        <v>78</v>
      </c>
      <c r="B48" s="31"/>
      <c r="D48" s="356" t="s">
        <v>295</v>
      </c>
      <c r="E48" s="356"/>
    </row>
    <row r="49" spans="1:5" ht="19.5">
      <c r="A49" s="31"/>
      <c r="B49" s="31"/>
      <c r="D49" s="282"/>
      <c r="E49" s="282"/>
    </row>
    <row r="50" spans="1:5" ht="19.5">
      <c r="A50" s="31"/>
      <c r="B50" s="31"/>
      <c r="D50" s="282"/>
      <c r="E50" s="282"/>
    </row>
    <row r="51" spans="1:5" ht="17.25">
      <c r="A51" s="1"/>
      <c r="B51" s="1"/>
      <c r="C51" s="1"/>
      <c r="D51" s="2"/>
      <c r="E51" s="1"/>
    </row>
    <row r="52" spans="1:5" ht="17.25" hidden="1">
      <c r="A52" s="1"/>
      <c r="B52" s="1"/>
      <c r="C52" s="1"/>
      <c r="D52" s="402">
        <v>32653690209</v>
      </c>
      <c r="E52" s="2"/>
    </row>
    <row r="53" spans="1:5" ht="17.25" hidden="1">
      <c r="A53" s="1"/>
      <c r="B53" s="1"/>
      <c r="C53" s="1"/>
      <c r="D53" s="141">
        <v>39203429576</v>
      </c>
      <c r="E53" s="1"/>
    </row>
    <row r="54" spans="1:5" ht="5.25" customHeight="1">
      <c r="A54" s="1"/>
      <c r="B54" s="1"/>
      <c r="C54" s="1"/>
      <c r="D54" s="1"/>
      <c r="E54" s="1"/>
    </row>
    <row r="55" spans="1:5" ht="17.25">
      <c r="A55" s="32" t="s">
        <v>574</v>
      </c>
      <c r="B55" s="1"/>
      <c r="C55" s="1"/>
      <c r="D55" s="357" t="s">
        <v>253</v>
      </c>
      <c r="E55" s="357"/>
    </row>
    <row r="56" spans="1:5" ht="16.5">
      <c r="A56" s="22"/>
      <c r="B56" s="22"/>
      <c r="C56" s="22"/>
      <c r="D56" s="22"/>
      <c r="E56" s="22"/>
    </row>
    <row r="57" spans="1:5" ht="17.25">
      <c r="A57" s="22"/>
      <c r="B57" s="22"/>
      <c r="C57" s="22"/>
      <c r="D57" s="337">
        <f>D46-CDKT!D12</f>
        <v>0</v>
      </c>
      <c r="E57" s="22"/>
    </row>
    <row r="58" spans="1:5" ht="16.5">
      <c r="A58" s="22"/>
      <c r="B58" s="22"/>
      <c r="C58" s="22"/>
      <c r="D58" s="250"/>
      <c r="E58" s="22"/>
    </row>
    <row r="59" spans="1:5" ht="16.5">
      <c r="A59" s="22"/>
      <c r="B59" s="22"/>
      <c r="C59" s="22"/>
      <c r="D59" s="22"/>
      <c r="E59" s="22"/>
    </row>
    <row r="60" spans="1:5" ht="16.5">
      <c r="A60" s="22"/>
      <c r="B60" s="22"/>
      <c r="C60" s="22"/>
      <c r="D60" s="22"/>
      <c r="E60" s="22"/>
    </row>
    <row r="61" spans="1:5" s="406" customFormat="1" ht="12.75">
      <c r="A61" s="403"/>
      <c r="B61" s="404"/>
      <c r="C61" s="404"/>
      <c r="D61" s="403"/>
      <c r="E61" s="405"/>
    </row>
    <row r="62" spans="1:5" s="406" customFormat="1" ht="12.75">
      <c r="A62" s="403"/>
      <c r="B62" s="404"/>
      <c r="C62" s="404"/>
      <c r="D62" s="403"/>
      <c r="E62" s="405"/>
    </row>
    <row r="63" spans="1:5" s="406" customFormat="1" ht="12.75">
      <c r="A63" s="403"/>
      <c r="B63" s="404"/>
      <c r="C63" s="404"/>
      <c r="D63" s="403"/>
      <c r="E63" s="405"/>
    </row>
    <row r="64" spans="1:5" ht="16.5">
      <c r="A64" s="22"/>
      <c r="B64" s="22"/>
      <c r="C64" s="22"/>
      <c r="D64" s="22"/>
      <c r="E64" s="338"/>
    </row>
    <row r="65" spans="1:5" ht="16.5">
      <c r="A65" s="22"/>
      <c r="B65" s="22"/>
      <c r="C65" s="22"/>
      <c r="D65" s="22"/>
      <c r="E65" s="250"/>
    </row>
    <row r="66" spans="1:5" ht="16.5">
      <c r="A66" s="22"/>
      <c r="B66" s="22"/>
      <c r="C66" s="22"/>
      <c r="D66" s="22"/>
      <c r="E66" s="250"/>
    </row>
    <row r="67" spans="1:5" ht="16.5">
      <c r="A67" s="22"/>
      <c r="B67" s="22"/>
      <c r="C67" s="22"/>
      <c r="D67" s="22"/>
      <c r="E67" s="22"/>
    </row>
    <row r="68" spans="1:5" ht="16.5">
      <c r="A68" s="22"/>
      <c r="B68" s="22"/>
      <c r="C68" s="22"/>
      <c r="D68" s="22"/>
      <c r="E68" s="22"/>
    </row>
    <row r="69" spans="1:5" ht="16.5">
      <c r="A69" s="22"/>
      <c r="B69" s="22"/>
      <c r="C69" s="22"/>
      <c r="D69" s="22"/>
      <c r="E69" s="22"/>
    </row>
    <row r="70" spans="1:5" ht="16.5">
      <c r="A70" s="22"/>
      <c r="B70" s="22"/>
      <c r="C70" s="22"/>
      <c r="D70" s="22"/>
      <c r="E70" s="22"/>
    </row>
    <row r="71" spans="1:5" ht="16.5">
      <c r="A71" s="22"/>
      <c r="B71" s="22"/>
      <c r="C71" s="22"/>
      <c r="D71" s="22"/>
      <c r="E71" s="22"/>
    </row>
    <row r="72" spans="1:5" ht="16.5">
      <c r="A72" s="22"/>
      <c r="B72" s="22"/>
      <c r="C72" s="22"/>
      <c r="D72" s="22"/>
      <c r="E72" s="22"/>
    </row>
    <row r="73" spans="1:5" ht="16.5">
      <c r="A73" s="22"/>
      <c r="B73" s="22"/>
      <c r="C73" s="22"/>
      <c r="D73" s="22"/>
      <c r="E73" s="22"/>
    </row>
    <row r="74" spans="1:5" ht="16.5">
      <c r="A74" s="22"/>
      <c r="B74" s="22"/>
      <c r="C74" s="22"/>
      <c r="D74" s="22"/>
      <c r="E74" s="22"/>
    </row>
    <row r="75" spans="1:5" ht="16.5">
      <c r="A75" s="22"/>
      <c r="B75" s="22"/>
      <c r="C75" s="22"/>
      <c r="D75" s="22"/>
      <c r="E75" s="22"/>
    </row>
    <row r="76" spans="1:5" ht="16.5">
      <c r="A76" s="22"/>
      <c r="B76" s="22"/>
      <c r="C76" s="22"/>
      <c r="D76" s="22"/>
      <c r="E76" s="22"/>
    </row>
    <row r="77" spans="1:5" ht="16.5">
      <c r="A77" s="22"/>
      <c r="B77" s="22"/>
      <c r="C77" s="22"/>
      <c r="D77" s="22"/>
      <c r="E77" s="22"/>
    </row>
    <row r="78" spans="1:5" ht="16.5">
      <c r="A78" s="22"/>
      <c r="B78" s="22"/>
      <c r="C78" s="22"/>
      <c r="D78" s="22"/>
      <c r="E78" s="22"/>
    </row>
    <row r="79" spans="1:5" ht="16.5">
      <c r="A79" s="22"/>
      <c r="B79" s="22"/>
      <c r="C79" s="22"/>
      <c r="D79" s="22"/>
      <c r="E79" s="22"/>
    </row>
    <row r="80" spans="1:5" ht="16.5">
      <c r="A80" s="22"/>
      <c r="B80" s="22"/>
      <c r="C80" s="22"/>
      <c r="D80" s="22"/>
      <c r="E80" s="22"/>
    </row>
    <row r="81" spans="1:5" ht="16.5">
      <c r="A81" s="22"/>
      <c r="B81" s="22"/>
      <c r="C81" s="22"/>
      <c r="D81" s="22"/>
      <c r="E81" s="22"/>
    </row>
    <row r="82" spans="1:5" ht="16.5">
      <c r="A82" s="22"/>
      <c r="B82" s="22"/>
      <c r="C82" s="22"/>
      <c r="D82" s="22"/>
      <c r="E82" s="22"/>
    </row>
    <row r="83" spans="1:5" ht="16.5">
      <c r="A83" s="22"/>
      <c r="B83" s="22"/>
      <c r="C83" s="22"/>
      <c r="D83" s="22"/>
      <c r="E83" s="22"/>
    </row>
    <row r="84" spans="1:5" ht="16.5">
      <c r="A84" s="22"/>
      <c r="B84" s="22"/>
      <c r="C84" s="22"/>
      <c r="D84" s="22"/>
      <c r="E84" s="22"/>
    </row>
    <row r="85" spans="1:5" ht="16.5">
      <c r="A85" s="22"/>
      <c r="B85" s="22"/>
      <c r="C85" s="22"/>
      <c r="D85" s="22"/>
      <c r="E85" s="22"/>
    </row>
    <row r="86" spans="1:5" ht="16.5">
      <c r="A86" s="22"/>
      <c r="B86" s="22"/>
      <c r="C86" s="22"/>
      <c r="D86" s="22"/>
      <c r="E86" s="22"/>
    </row>
    <row r="87" spans="1:5" ht="16.5">
      <c r="A87" s="22"/>
      <c r="B87" s="22"/>
      <c r="C87" s="22"/>
      <c r="D87" s="22"/>
      <c r="E87" s="22"/>
    </row>
    <row r="88" spans="1:5" ht="16.5">
      <c r="A88" s="22"/>
      <c r="B88" s="22"/>
      <c r="C88" s="22"/>
      <c r="D88" s="22"/>
      <c r="E88" s="22"/>
    </row>
    <row r="89" spans="1:5" ht="16.5">
      <c r="A89" s="22"/>
      <c r="B89" s="22"/>
      <c r="C89" s="22"/>
      <c r="D89" s="22"/>
      <c r="E89" s="22"/>
    </row>
    <row r="90" spans="1:5" ht="16.5">
      <c r="A90" s="22"/>
      <c r="B90" s="22"/>
      <c r="C90" s="22"/>
      <c r="D90" s="22"/>
      <c r="E90" s="22"/>
    </row>
    <row r="91" spans="1:5" ht="16.5">
      <c r="A91" s="22"/>
      <c r="B91" s="22"/>
      <c r="C91" s="22"/>
      <c r="D91" s="22"/>
      <c r="E91" s="22"/>
    </row>
    <row r="92" spans="1:5" ht="16.5">
      <c r="A92" s="22"/>
      <c r="B92" s="22"/>
      <c r="C92" s="22"/>
      <c r="D92" s="22"/>
      <c r="E92" s="22"/>
    </row>
    <row r="93" spans="1:5" ht="16.5">
      <c r="A93" s="22"/>
      <c r="B93" s="22"/>
      <c r="C93" s="22"/>
      <c r="D93" s="22"/>
      <c r="E93" s="22"/>
    </row>
    <row r="94" spans="1:5" ht="16.5">
      <c r="A94" s="22"/>
      <c r="B94" s="22"/>
      <c r="C94" s="22"/>
      <c r="D94" s="22"/>
      <c r="E94" s="22"/>
    </row>
    <row r="95" spans="1:5" ht="16.5">
      <c r="A95" s="22"/>
      <c r="B95" s="22"/>
      <c r="C95" s="22"/>
      <c r="D95" s="22"/>
      <c r="E95" s="22"/>
    </row>
    <row r="96" spans="1:5" ht="16.5">
      <c r="A96" s="22"/>
      <c r="B96" s="22"/>
      <c r="C96" s="22"/>
      <c r="D96" s="22"/>
      <c r="E96" s="22"/>
    </row>
    <row r="97" spans="1:5" ht="16.5">
      <c r="A97" s="22"/>
      <c r="B97" s="22"/>
      <c r="C97" s="22"/>
      <c r="D97" s="22"/>
      <c r="E97" s="22"/>
    </row>
    <row r="98" spans="1:5" ht="16.5">
      <c r="A98" s="22"/>
      <c r="B98" s="22"/>
      <c r="C98" s="22"/>
      <c r="D98" s="22"/>
      <c r="E98" s="22"/>
    </row>
    <row r="99" spans="1:5" ht="16.5">
      <c r="A99" s="22"/>
      <c r="B99" s="22"/>
      <c r="C99" s="22"/>
      <c r="D99" s="22"/>
      <c r="E99" s="22"/>
    </row>
    <row r="100" spans="1:5" ht="16.5">
      <c r="A100" s="22"/>
      <c r="B100" s="22"/>
      <c r="C100" s="22"/>
      <c r="D100" s="22"/>
      <c r="E100" s="22"/>
    </row>
    <row r="101" spans="1:5" ht="16.5">
      <c r="A101" s="22"/>
      <c r="B101" s="22"/>
      <c r="C101" s="22"/>
      <c r="D101" s="22"/>
      <c r="E101" s="22"/>
    </row>
    <row r="102" spans="1:5" ht="16.5">
      <c r="A102" s="22"/>
      <c r="B102" s="22"/>
      <c r="C102" s="22"/>
      <c r="D102" s="22"/>
      <c r="E102" s="22"/>
    </row>
    <row r="103" spans="1:5" ht="16.5">
      <c r="A103" s="22"/>
      <c r="B103" s="22"/>
      <c r="C103" s="22"/>
      <c r="D103" s="22"/>
      <c r="E103" s="22"/>
    </row>
    <row r="104" spans="1:5" ht="16.5">
      <c r="A104" s="22"/>
      <c r="B104" s="22"/>
      <c r="C104" s="22"/>
      <c r="D104" s="22"/>
      <c r="E104" s="22"/>
    </row>
    <row r="105" spans="1:5" ht="16.5">
      <c r="A105" s="22"/>
      <c r="B105" s="22"/>
      <c r="C105" s="22"/>
      <c r="D105" s="22"/>
      <c r="E105" s="22"/>
    </row>
    <row r="106" spans="1:5" ht="16.5">
      <c r="A106" s="22"/>
      <c r="B106" s="22"/>
      <c r="C106" s="22"/>
      <c r="D106" s="22"/>
      <c r="E106" s="22"/>
    </row>
    <row r="107" spans="1:5" ht="16.5">
      <c r="A107" s="22"/>
      <c r="B107" s="22"/>
      <c r="C107" s="22"/>
      <c r="D107" s="22"/>
      <c r="E107" s="22"/>
    </row>
    <row r="108" spans="1:5" ht="16.5">
      <c r="A108" s="22"/>
      <c r="B108" s="22"/>
      <c r="C108" s="22"/>
      <c r="D108" s="22"/>
      <c r="E108" s="22"/>
    </row>
    <row r="109" spans="1:5" ht="16.5">
      <c r="A109" s="22"/>
      <c r="B109" s="22"/>
      <c r="C109" s="22"/>
      <c r="D109" s="22"/>
      <c r="E109" s="22"/>
    </row>
    <row r="110" spans="1:5" ht="16.5">
      <c r="A110" s="22"/>
      <c r="B110" s="22"/>
      <c r="C110" s="22"/>
      <c r="D110" s="22"/>
      <c r="E110" s="22"/>
    </row>
    <row r="111" spans="1:5" ht="16.5">
      <c r="A111" s="22"/>
      <c r="B111" s="22"/>
      <c r="C111" s="22"/>
      <c r="D111" s="22"/>
      <c r="E111" s="22"/>
    </row>
    <row r="112" spans="1:5" ht="16.5">
      <c r="A112" s="22"/>
      <c r="B112" s="22"/>
      <c r="C112" s="22"/>
      <c r="D112" s="22"/>
      <c r="E112" s="22"/>
    </row>
    <row r="113" spans="1:5" ht="16.5">
      <c r="A113" s="22"/>
      <c r="B113" s="22"/>
      <c r="C113" s="22"/>
      <c r="D113" s="22"/>
      <c r="E113" s="22"/>
    </row>
  </sheetData>
  <sheetProtection/>
  <mergeCells count="13">
    <mergeCell ref="C1:E1"/>
    <mergeCell ref="C2:E2"/>
    <mergeCell ref="C3:E3"/>
    <mergeCell ref="C4:E4"/>
    <mergeCell ref="D48:E48"/>
    <mergeCell ref="D55:E55"/>
    <mergeCell ref="A5:E5"/>
    <mergeCell ref="A6:E6"/>
    <mergeCell ref="D7:E7"/>
    <mergeCell ref="D8:E8"/>
    <mergeCell ref="A8:A9"/>
    <mergeCell ref="B8:B9"/>
    <mergeCell ref="C8:C9"/>
  </mergeCells>
  <printOptions/>
  <pageMargins left="0.61" right="0.18" top="0.25" bottom="0.2" header="0.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44"/>
  <sheetViews>
    <sheetView tabSelected="1" workbookViewId="0" topLeftCell="A1">
      <selection activeCell="F24" sqref="F24"/>
    </sheetView>
  </sheetViews>
  <sheetFormatPr defaultColWidth="9.140625" defaultRowHeight="12.75"/>
  <cols>
    <col min="1" max="1" width="85.57421875" style="0" customWidth="1"/>
    <col min="2" max="2" width="14.421875" style="0" customWidth="1"/>
  </cols>
  <sheetData>
    <row r="1" ht="18.75">
      <c r="A1" s="408" t="s">
        <v>593</v>
      </c>
    </row>
    <row r="2" ht="15.75">
      <c r="A2" s="409" t="s">
        <v>594</v>
      </c>
    </row>
    <row r="3" ht="15.75">
      <c r="A3" s="346"/>
    </row>
    <row r="4" ht="15.75">
      <c r="A4" s="410" t="s">
        <v>595</v>
      </c>
    </row>
    <row r="5" ht="12.75">
      <c r="A5" s="412"/>
    </row>
    <row r="6" ht="15.75">
      <c r="A6" s="413" t="s">
        <v>596</v>
      </c>
    </row>
    <row r="7" ht="47.25">
      <c r="A7" s="413" t="s">
        <v>597</v>
      </c>
    </row>
    <row r="8" ht="47.25">
      <c r="A8" s="413" t="s">
        <v>598</v>
      </c>
    </row>
    <row r="9" ht="15.75">
      <c r="A9" s="414" t="s">
        <v>599</v>
      </c>
    </row>
    <row r="10" ht="15.75">
      <c r="A10" s="414" t="s">
        <v>600</v>
      </c>
    </row>
    <row r="11" ht="15.75">
      <c r="A11" s="414" t="s">
        <v>601</v>
      </c>
    </row>
    <row r="12" ht="15.75">
      <c r="A12" s="414" t="s">
        <v>602</v>
      </c>
    </row>
    <row r="13" spans="1:2" ht="15.75">
      <c r="A13" s="414" t="s">
        <v>603</v>
      </c>
      <c r="B13" s="413">
        <v>3500686978</v>
      </c>
    </row>
    <row r="14" ht="15.75">
      <c r="A14" s="414" t="s">
        <v>604</v>
      </c>
    </row>
    <row r="15" ht="15.75">
      <c r="A15" s="413" t="s">
        <v>605</v>
      </c>
    </row>
    <row r="16" ht="15.75">
      <c r="A16" s="414" t="s">
        <v>606</v>
      </c>
    </row>
    <row r="17" ht="15.75">
      <c r="A17" s="413"/>
    </row>
    <row r="18" ht="15.75">
      <c r="A18" s="413" t="s">
        <v>607</v>
      </c>
    </row>
    <row r="19" ht="15.75">
      <c r="A19" s="413" t="s">
        <v>608</v>
      </c>
    </row>
    <row r="20" ht="15.75">
      <c r="A20" s="413"/>
    </row>
    <row r="21" ht="15.75">
      <c r="A21" s="415" t="s">
        <v>609</v>
      </c>
    </row>
    <row r="22" ht="31.5">
      <c r="A22" s="414" t="s">
        <v>610</v>
      </c>
    </row>
    <row r="23" ht="63">
      <c r="A23" s="414" t="s">
        <v>611</v>
      </c>
    </row>
    <row r="24" ht="15.75">
      <c r="A24" s="413"/>
    </row>
    <row r="25" ht="15.75">
      <c r="A25" s="413"/>
    </row>
    <row r="26" ht="31.5">
      <c r="A26" s="414" t="s">
        <v>612</v>
      </c>
    </row>
    <row r="27" ht="47.25">
      <c r="A27" s="414" t="s">
        <v>613</v>
      </c>
    </row>
    <row r="28" ht="47.25">
      <c r="A28" s="414" t="s">
        <v>614</v>
      </c>
    </row>
    <row r="29" ht="15.75">
      <c r="A29" s="414" t="s">
        <v>615</v>
      </c>
    </row>
    <row r="30" ht="15.75">
      <c r="A30" s="413"/>
    </row>
    <row r="31" ht="15.75">
      <c r="A31" s="413" t="s">
        <v>616</v>
      </c>
    </row>
    <row r="32" ht="15.75">
      <c r="A32" s="413" t="s">
        <v>617</v>
      </c>
    </row>
    <row r="33" ht="15.75">
      <c r="A33" s="413" t="s">
        <v>618</v>
      </c>
    </row>
    <row r="34" ht="15.75">
      <c r="A34" s="413" t="s">
        <v>619</v>
      </c>
    </row>
    <row r="35" ht="15.75">
      <c r="A35" s="410" t="s">
        <v>620</v>
      </c>
    </row>
    <row r="36" ht="15.75">
      <c r="A36" s="413"/>
    </row>
    <row r="37" ht="15.75">
      <c r="A37" s="413" t="s">
        <v>621</v>
      </c>
    </row>
    <row r="38" ht="31.5">
      <c r="A38" s="413" t="s">
        <v>622</v>
      </c>
    </row>
    <row r="39" ht="15.75">
      <c r="A39" s="413"/>
    </row>
    <row r="40" ht="15.75">
      <c r="A40" s="410" t="s">
        <v>623</v>
      </c>
    </row>
    <row r="41" ht="15.75">
      <c r="A41" s="413"/>
    </row>
    <row r="42" ht="31.5">
      <c r="A42" s="413" t="s">
        <v>624</v>
      </c>
    </row>
    <row r="43" ht="15.75">
      <c r="A43" s="413"/>
    </row>
    <row r="44" ht="63">
      <c r="A44" s="413" t="s">
        <v>625</v>
      </c>
    </row>
    <row r="45" ht="15.75">
      <c r="A45" s="413"/>
    </row>
    <row r="46" ht="15.75">
      <c r="A46" s="413" t="s">
        <v>626</v>
      </c>
    </row>
    <row r="47" ht="15.75">
      <c r="A47" s="413"/>
    </row>
    <row r="48" ht="14.25">
      <c r="A48" s="416" t="s">
        <v>627</v>
      </c>
    </row>
    <row r="49" ht="12.75">
      <c r="A49" s="417"/>
    </row>
    <row r="50" ht="15">
      <c r="A50" s="418" t="s">
        <v>628</v>
      </c>
    </row>
    <row r="51" ht="60">
      <c r="A51" s="418" t="s">
        <v>629</v>
      </c>
    </row>
    <row r="52" ht="45">
      <c r="A52" s="418" t="s">
        <v>630</v>
      </c>
    </row>
    <row r="53" ht="45">
      <c r="A53" s="418" t="s">
        <v>631</v>
      </c>
    </row>
    <row r="54" ht="15">
      <c r="A54" s="418" t="s">
        <v>632</v>
      </c>
    </row>
    <row r="55" ht="60">
      <c r="A55" s="418" t="s">
        <v>633</v>
      </c>
    </row>
    <row r="56" ht="15">
      <c r="A56" s="418" t="s">
        <v>634</v>
      </c>
    </row>
    <row r="57" ht="15">
      <c r="A57" s="418" t="s">
        <v>635</v>
      </c>
    </row>
    <row r="58" ht="30">
      <c r="A58" s="418" t="s">
        <v>636</v>
      </c>
    </row>
    <row r="59" ht="12.75">
      <c r="A59" s="412"/>
    </row>
    <row r="60" ht="15">
      <c r="A60" s="418" t="s">
        <v>637</v>
      </c>
    </row>
    <row r="61" ht="45">
      <c r="A61" s="418" t="s">
        <v>638</v>
      </c>
    </row>
    <row r="62" ht="60">
      <c r="A62" s="418" t="s">
        <v>639</v>
      </c>
    </row>
    <row r="63" ht="15">
      <c r="A63" s="418" t="s">
        <v>640</v>
      </c>
    </row>
    <row r="64" ht="15">
      <c r="A64" s="418"/>
    </row>
    <row r="65" spans="1:2" ht="15">
      <c r="A65" s="419" t="s">
        <v>641</v>
      </c>
      <c r="B65" s="420" t="s">
        <v>642</v>
      </c>
    </row>
    <row r="66" spans="1:2" ht="15">
      <c r="A66" s="419" t="s">
        <v>643</v>
      </c>
      <c r="B66" s="420" t="s">
        <v>644</v>
      </c>
    </row>
    <row r="67" spans="1:2" ht="15">
      <c r="A67" s="419" t="s">
        <v>645</v>
      </c>
      <c r="B67" s="420" t="s">
        <v>646</v>
      </c>
    </row>
    <row r="68" spans="1:2" ht="15">
      <c r="A68" s="419" t="s">
        <v>647</v>
      </c>
      <c r="B68" s="420" t="s">
        <v>648</v>
      </c>
    </row>
    <row r="69" ht="15">
      <c r="A69" s="418"/>
    </row>
    <row r="70" ht="15">
      <c r="A70" s="418" t="s">
        <v>649</v>
      </c>
    </row>
    <row r="71" ht="30">
      <c r="A71" s="418" t="s">
        <v>650</v>
      </c>
    </row>
    <row r="72" ht="12.75">
      <c r="A72" s="412"/>
    </row>
    <row r="73" ht="15">
      <c r="A73" s="418" t="s">
        <v>651</v>
      </c>
    </row>
    <row r="74" ht="60">
      <c r="A74" s="418" t="s">
        <v>652</v>
      </c>
    </row>
    <row r="75" ht="60">
      <c r="A75" s="418" t="s">
        <v>653</v>
      </c>
    </row>
    <row r="76" ht="45">
      <c r="A76" s="418" t="s">
        <v>654</v>
      </c>
    </row>
    <row r="77" ht="30">
      <c r="A77" s="418" t="s">
        <v>655</v>
      </c>
    </row>
    <row r="78" ht="30">
      <c r="A78" s="418" t="s">
        <v>656</v>
      </c>
    </row>
    <row r="79" ht="15">
      <c r="A79" s="418" t="s">
        <v>657</v>
      </c>
    </row>
    <row r="80" ht="30">
      <c r="A80" s="418" t="s">
        <v>658</v>
      </c>
    </row>
    <row r="81" ht="30">
      <c r="A81" s="418" t="s">
        <v>659</v>
      </c>
    </row>
    <row r="82" ht="30">
      <c r="A82" s="418" t="s">
        <v>660</v>
      </c>
    </row>
    <row r="83" ht="45">
      <c r="A83" s="418" t="s">
        <v>661</v>
      </c>
    </row>
    <row r="84" ht="12.75">
      <c r="A84" s="412"/>
    </row>
    <row r="85" ht="15">
      <c r="A85" s="418" t="s">
        <v>662</v>
      </c>
    </row>
    <row r="86" ht="60">
      <c r="A86" s="418" t="s">
        <v>663</v>
      </c>
    </row>
    <row r="87" ht="60">
      <c r="A87" s="418" t="s">
        <v>664</v>
      </c>
    </row>
    <row r="88" ht="12.75">
      <c r="A88" s="412"/>
    </row>
    <row r="89" ht="15">
      <c r="A89" s="418" t="s">
        <v>665</v>
      </c>
    </row>
    <row r="90" ht="45">
      <c r="A90" s="418" t="s">
        <v>666</v>
      </c>
    </row>
    <row r="91" ht="30">
      <c r="A91" s="418" t="s">
        <v>667</v>
      </c>
    </row>
    <row r="92" ht="15">
      <c r="A92" s="418" t="s">
        <v>668</v>
      </c>
    </row>
    <row r="93" ht="15">
      <c r="A93" s="418" t="s">
        <v>669</v>
      </c>
    </row>
    <row r="94" ht="60">
      <c r="A94" s="418" t="s">
        <v>670</v>
      </c>
    </row>
    <row r="95" ht="15">
      <c r="A95" s="418"/>
    </row>
    <row r="96" ht="15">
      <c r="A96" s="418" t="s">
        <v>671</v>
      </c>
    </row>
    <row r="97" ht="75">
      <c r="A97" s="418" t="s">
        <v>672</v>
      </c>
    </row>
    <row r="98" ht="12.75">
      <c r="A98" s="412"/>
    </row>
    <row r="99" ht="15">
      <c r="A99" s="418" t="s">
        <v>673</v>
      </c>
    </row>
    <row r="100" ht="15">
      <c r="A100" s="418" t="s">
        <v>674</v>
      </c>
    </row>
    <row r="101" ht="45">
      <c r="A101" s="418" t="s">
        <v>675</v>
      </c>
    </row>
    <row r="102" ht="12.75">
      <c r="A102" s="412"/>
    </row>
    <row r="103" ht="15">
      <c r="A103" s="418" t="s">
        <v>676</v>
      </c>
    </row>
    <row r="104" ht="12.75">
      <c r="A104" s="421"/>
    </row>
    <row r="105" ht="15">
      <c r="A105" s="422" t="s">
        <v>677</v>
      </c>
    </row>
    <row r="106" ht="15">
      <c r="A106" s="418" t="s">
        <v>678</v>
      </c>
    </row>
    <row r="107" ht="30">
      <c r="A107" s="418" t="s">
        <v>679</v>
      </c>
    </row>
    <row r="108" ht="30">
      <c r="A108" s="418" t="s">
        <v>680</v>
      </c>
    </row>
    <row r="109" ht="15">
      <c r="A109" s="418" t="s">
        <v>681</v>
      </c>
    </row>
    <row r="110" ht="15">
      <c r="A110" s="418" t="s">
        <v>682</v>
      </c>
    </row>
    <row r="111" ht="15">
      <c r="A111" s="418" t="s">
        <v>683</v>
      </c>
    </row>
    <row r="112" ht="12.75">
      <c r="A112" s="421"/>
    </row>
    <row r="113" ht="15">
      <c r="A113" s="422" t="s">
        <v>684</v>
      </c>
    </row>
    <row r="114" ht="60">
      <c r="A114" s="418" t="s">
        <v>685</v>
      </c>
    </row>
    <row r="115" ht="15">
      <c r="A115" s="418" t="s">
        <v>681</v>
      </c>
    </row>
    <row r="116" ht="15">
      <c r="A116" s="418" t="s">
        <v>686</v>
      </c>
    </row>
    <row r="117" ht="15">
      <c r="A117" s="418" t="s">
        <v>687</v>
      </c>
    </row>
    <row r="118" ht="30">
      <c r="A118" s="418" t="s">
        <v>688</v>
      </c>
    </row>
    <row r="119" ht="30">
      <c r="A119" s="418" t="s">
        <v>689</v>
      </c>
    </row>
    <row r="120" ht="16.5">
      <c r="A120" s="423"/>
    </row>
    <row r="121" ht="15">
      <c r="A121" s="422" t="s">
        <v>690</v>
      </c>
    </row>
    <row r="122" ht="12.75">
      <c r="A122" s="424"/>
    </row>
    <row r="123" ht="45">
      <c r="A123" s="418" t="s">
        <v>691</v>
      </c>
    </row>
    <row r="124" ht="75">
      <c r="A124" s="418" t="s">
        <v>692</v>
      </c>
    </row>
    <row r="125" ht="12.75">
      <c r="A125" s="424"/>
    </row>
    <row r="126" ht="15">
      <c r="A126" s="422" t="s">
        <v>693</v>
      </c>
    </row>
    <row r="127" ht="12.75">
      <c r="A127" s="424"/>
    </row>
    <row r="128" ht="30">
      <c r="A128" s="418" t="s">
        <v>0</v>
      </c>
    </row>
    <row r="129" ht="15">
      <c r="A129" s="418" t="s">
        <v>1</v>
      </c>
    </row>
    <row r="130" ht="15">
      <c r="A130" s="418" t="s">
        <v>2</v>
      </c>
    </row>
    <row r="131" ht="30">
      <c r="A131" s="418" t="s">
        <v>3</v>
      </c>
    </row>
    <row r="132" ht="12.75">
      <c r="A132" s="424"/>
    </row>
    <row r="133" ht="15">
      <c r="A133" s="418" t="s">
        <v>4</v>
      </c>
    </row>
    <row r="134" ht="15">
      <c r="A134" s="418"/>
    </row>
    <row r="135" ht="15">
      <c r="A135" s="418" t="s">
        <v>5</v>
      </c>
    </row>
    <row r="136" ht="15">
      <c r="A136" s="418" t="s">
        <v>6</v>
      </c>
    </row>
    <row r="137" ht="15">
      <c r="A137" s="418" t="s">
        <v>7</v>
      </c>
    </row>
    <row r="138" ht="15">
      <c r="A138" s="418" t="s">
        <v>8</v>
      </c>
    </row>
    <row r="139" ht="15">
      <c r="A139" s="418" t="s">
        <v>9</v>
      </c>
    </row>
    <row r="140" ht="30">
      <c r="A140" s="418" t="s">
        <v>10</v>
      </c>
    </row>
    <row r="141" ht="12.75">
      <c r="A141" s="412"/>
    </row>
    <row r="142" ht="15">
      <c r="A142" s="418" t="s">
        <v>11</v>
      </c>
    </row>
    <row r="143" ht="30">
      <c r="A143" s="418" t="s">
        <v>12</v>
      </c>
    </row>
    <row r="144" ht="12.75">
      <c r="A144" s="411"/>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05"/>
  <sheetViews>
    <sheetView zoomScalePageLayoutView="0" workbookViewId="0" topLeftCell="A1">
      <selection activeCell="G16" sqref="G16"/>
    </sheetView>
  </sheetViews>
  <sheetFormatPr defaultColWidth="9.140625" defaultRowHeight="12.75"/>
  <cols>
    <col min="1" max="1" width="12.7109375" style="0" customWidth="1"/>
    <col min="2" max="2" width="13.57421875" style="0" customWidth="1"/>
    <col min="3" max="3" width="14.421875" style="0" customWidth="1"/>
    <col min="4" max="4" width="13.421875" style="0" customWidth="1"/>
    <col min="5" max="5" width="14.421875" style="0" customWidth="1"/>
    <col min="6" max="6" width="16.7109375" style="0" customWidth="1"/>
    <col min="7" max="7" width="13.7109375" style="0" customWidth="1"/>
    <col min="8" max="8" width="12.28125" style="0" bestFit="1" customWidth="1"/>
    <col min="10" max="10" width="24.140625" style="0" customWidth="1"/>
  </cols>
  <sheetData>
    <row r="1" ht="18">
      <c r="A1" s="69" t="s">
        <v>244</v>
      </c>
    </row>
    <row r="2" ht="12.75" customHeight="1">
      <c r="A2" s="1"/>
    </row>
    <row r="3" spans="1:6" ht="18">
      <c r="A3" s="69" t="s">
        <v>245</v>
      </c>
      <c r="F3" s="145">
        <v>71857119785</v>
      </c>
    </row>
    <row r="4" spans="1:6" ht="19.5" customHeight="1">
      <c r="A4" s="70" t="s">
        <v>124</v>
      </c>
      <c r="F4" s="144">
        <v>2479137217</v>
      </c>
    </row>
    <row r="5" spans="1:6" ht="22.5" customHeight="1">
      <c r="A5" s="70" t="s">
        <v>125</v>
      </c>
      <c r="F5" s="144">
        <v>1077982568</v>
      </c>
    </row>
    <row r="6" spans="1:6" ht="29.25" customHeight="1">
      <c r="A6" s="70" t="s">
        <v>282</v>
      </c>
      <c r="F6" s="144">
        <v>68300000000</v>
      </c>
    </row>
    <row r="7" spans="1:6" ht="33.75" customHeight="1">
      <c r="A7" s="69" t="s">
        <v>286</v>
      </c>
      <c r="F7" s="91">
        <v>1137249500</v>
      </c>
    </row>
    <row r="8" spans="1:6" ht="27.75" customHeight="1">
      <c r="A8" s="283" t="s">
        <v>287</v>
      </c>
      <c r="B8" s="284"/>
      <c r="C8" s="284"/>
      <c r="D8" s="284"/>
      <c r="E8" s="284"/>
      <c r="F8" s="285"/>
    </row>
    <row r="9" spans="1:6" ht="18" customHeight="1">
      <c r="A9" s="382" t="s">
        <v>500</v>
      </c>
      <c r="B9" s="383"/>
      <c r="C9" s="386" t="s">
        <v>501</v>
      </c>
      <c r="D9" s="387"/>
      <c r="E9" s="382" t="s">
        <v>502</v>
      </c>
      <c r="F9" s="383"/>
    </row>
    <row r="10" spans="1:6" ht="18" customHeight="1">
      <c r="A10" s="384"/>
      <c r="B10" s="385"/>
      <c r="C10" s="286" t="s">
        <v>503</v>
      </c>
      <c r="D10" s="286" t="s">
        <v>504</v>
      </c>
      <c r="E10" s="384"/>
      <c r="F10" s="385"/>
    </row>
    <row r="11" spans="1:6" ht="18" customHeight="1">
      <c r="A11" s="287" t="s">
        <v>505</v>
      </c>
      <c r="B11" s="288"/>
      <c r="C11" s="289">
        <v>28005</v>
      </c>
      <c r="D11" s="289">
        <v>28005</v>
      </c>
      <c r="E11" s="388">
        <v>1510487040</v>
      </c>
      <c r="F11" s="389"/>
    </row>
    <row r="12" spans="1:6" ht="18" customHeight="1">
      <c r="A12" s="287" t="s">
        <v>506</v>
      </c>
      <c r="B12" s="288"/>
      <c r="C12" s="289">
        <v>21080</v>
      </c>
      <c r="D12" s="289">
        <v>21080</v>
      </c>
      <c r="E12" s="376">
        <v>939542260</v>
      </c>
      <c r="F12" s="377"/>
    </row>
    <row r="13" spans="1:6" ht="18" customHeight="1">
      <c r="A13" s="292" t="s">
        <v>507</v>
      </c>
      <c r="B13" s="293"/>
      <c r="C13" s="294">
        <v>70</v>
      </c>
      <c r="D13" s="294">
        <v>70</v>
      </c>
      <c r="E13" s="376">
        <v>2921000</v>
      </c>
      <c r="F13" s="377"/>
    </row>
    <row r="14" spans="1:6" ht="18" customHeight="1">
      <c r="A14" s="292" t="s">
        <v>508</v>
      </c>
      <c r="B14" s="293"/>
      <c r="C14" s="294">
        <v>5000</v>
      </c>
      <c r="D14" s="294">
        <v>5000</v>
      </c>
      <c r="E14" s="376">
        <v>121806000</v>
      </c>
      <c r="F14" s="377"/>
    </row>
    <row r="15" spans="1:6" ht="18" customHeight="1">
      <c r="A15" s="292" t="s">
        <v>509</v>
      </c>
      <c r="B15" s="293"/>
      <c r="C15" s="294">
        <v>2000</v>
      </c>
      <c r="D15" s="294">
        <v>2000</v>
      </c>
      <c r="E15" s="376">
        <v>133332500</v>
      </c>
      <c r="F15" s="377"/>
    </row>
    <row r="16" spans="1:6" ht="18" customHeight="1">
      <c r="A16" s="292" t="s">
        <v>510</v>
      </c>
      <c r="B16" s="293"/>
      <c r="C16" s="294">
        <v>2300</v>
      </c>
      <c r="D16" s="294">
        <v>2300</v>
      </c>
      <c r="E16" s="376">
        <v>107267500</v>
      </c>
      <c r="F16" s="377"/>
    </row>
    <row r="17" spans="1:6" ht="18" customHeight="1">
      <c r="A17" s="292" t="s">
        <v>511</v>
      </c>
      <c r="B17" s="293"/>
      <c r="C17" s="294">
        <v>5000</v>
      </c>
      <c r="D17" s="294">
        <v>5000</v>
      </c>
      <c r="E17" s="376">
        <v>330825000</v>
      </c>
      <c r="F17" s="377"/>
    </row>
    <row r="18" spans="1:6" ht="18" customHeight="1">
      <c r="A18" s="292" t="s">
        <v>512</v>
      </c>
      <c r="B18" s="293"/>
      <c r="C18" s="294">
        <v>5000</v>
      </c>
      <c r="D18" s="294">
        <v>5000</v>
      </c>
      <c r="E18" s="290"/>
      <c r="F18" s="291">
        <v>111778750</v>
      </c>
    </row>
    <row r="19" spans="1:6" ht="18" customHeight="1">
      <c r="A19" s="302"/>
      <c r="B19" s="303"/>
      <c r="C19" s="304"/>
      <c r="D19" s="304"/>
      <c r="E19" s="305"/>
      <c r="F19" s="306"/>
    </row>
    <row r="20" spans="1:6" ht="15.75" customHeight="1">
      <c r="A20" s="378" t="s">
        <v>513</v>
      </c>
      <c r="B20" s="379"/>
      <c r="C20" s="295"/>
      <c r="D20" s="295"/>
      <c r="E20" s="380">
        <v>3257960050</v>
      </c>
      <c r="F20" s="381"/>
    </row>
    <row r="21" spans="1:6" ht="15.75" customHeight="1">
      <c r="A21" s="296"/>
      <c r="B21" s="296"/>
      <c r="C21" s="297"/>
      <c r="D21" s="297"/>
      <c r="E21" s="298"/>
      <c r="F21" s="299"/>
    </row>
    <row r="22" spans="1:6" ht="15.75" customHeight="1">
      <c r="A22" s="20" t="s">
        <v>288</v>
      </c>
      <c r="B22" s="300"/>
      <c r="C22" s="300"/>
      <c r="D22" s="300"/>
      <c r="E22" s="300"/>
      <c r="F22" s="301">
        <v>-2120710550</v>
      </c>
    </row>
    <row r="23" spans="1:6" ht="15.75" customHeight="1">
      <c r="A23" s="1"/>
      <c r="F23" s="144"/>
    </row>
    <row r="24" spans="1:6" ht="15.75" customHeight="1">
      <c r="A24" s="1"/>
      <c r="F24" s="144"/>
    </row>
    <row r="25" spans="1:6" ht="18">
      <c r="A25" s="69" t="s">
        <v>289</v>
      </c>
      <c r="F25" s="145">
        <v>39141876010</v>
      </c>
    </row>
    <row r="26" spans="1:6" ht="17.25">
      <c r="A26" s="70" t="s">
        <v>126</v>
      </c>
      <c r="F26" s="144">
        <v>30924274924</v>
      </c>
    </row>
    <row r="27" spans="1:6" ht="17.25">
      <c r="A27" s="70" t="s">
        <v>127</v>
      </c>
      <c r="F27" s="144">
        <v>7348753206</v>
      </c>
    </row>
    <row r="28" spans="1:6" ht="17.25">
      <c r="A28" s="1" t="s">
        <v>283</v>
      </c>
      <c r="F28" s="144">
        <v>0</v>
      </c>
    </row>
    <row r="29" spans="1:6" ht="17.25">
      <c r="A29" s="70" t="s">
        <v>128</v>
      </c>
      <c r="F29" s="144">
        <v>868847880</v>
      </c>
    </row>
    <row r="30" spans="1:6" ht="0.75" customHeight="1">
      <c r="A30" s="71"/>
      <c r="F30" s="144"/>
    </row>
    <row r="31" spans="1:6" ht="0.75" customHeight="1">
      <c r="A31" s="71"/>
      <c r="F31" s="144"/>
    </row>
    <row r="32" spans="1:6" ht="30" customHeight="1">
      <c r="A32" s="69" t="s">
        <v>290</v>
      </c>
      <c r="F32" s="145">
        <v>110997811653.77777</v>
      </c>
    </row>
    <row r="33" spans="1:6" ht="17.25">
      <c r="A33" s="70" t="s">
        <v>514</v>
      </c>
      <c r="F33" s="281">
        <v>0</v>
      </c>
    </row>
    <row r="34" spans="1:6" ht="17.25">
      <c r="A34" s="70" t="s">
        <v>129</v>
      </c>
      <c r="F34" s="144">
        <v>4752576999.777771</v>
      </c>
    </row>
    <row r="35" spans="1:6" ht="17.25">
      <c r="A35" s="148" t="s">
        <v>130</v>
      </c>
      <c r="F35" s="144">
        <v>98812676342</v>
      </c>
    </row>
    <row r="36" spans="1:6" ht="18" customHeight="1">
      <c r="A36" s="148" t="s">
        <v>284</v>
      </c>
      <c r="F36" s="144">
        <v>7432558312</v>
      </c>
    </row>
    <row r="37" spans="1:6" ht="33.75" customHeight="1">
      <c r="A37" s="69" t="s">
        <v>291</v>
      </c>
      <c r="F37" s="91">
        <v>0</v>
      </c>
    </row>
    <row r="38" spans="1:7" ht="3" customHeight="1">
      <c r="A38" s="22"/>
      <c r="F38" s="81"/>
      <c r="G38" s="139"/>
    </row>
    <row r="39" spans="2:7" ht="27.75" customHeight="1">
      <c r="B39" s="1"/>
      <c r="C39" s="1"/>
      <c r="D39" s="1"/>
      <c r="E39" s="1"/>
      <c r="F39" s="1"/>
      <c r="G39" s="1"/>
    </row>
    <row r="40" spans="1:7" ht="27.75" customHeight="1">
      <c r="A40" s="69"/>
      <c r="B40" s="1"/>
      <c r="C40" s="1"/>
      <c r="D40" s="1"/>
      <c r="E40" s="1"/>
      <c r="F40" s="1"/>
      <c r="G40" s="1"/>
    </row>
    <row r="41" spans="1:7" ht="27.75" customHeight="1">
      <c r="A41" s="69"/>
      <c r="B41" s="1"/>
      <c r="C41" s="1"/>
      <c r="D41" s="1"/>
      <c r="E41" s="1"/>
      <c r="F41" s="1"/>
      <c r="G41" s="1"/>
    </row>
    <row r="42" spans="1:7" ht="27.75" customHeight="1">
      <c r="A42" s="69" t="s">
        <v>292</v>
      </c>
      <c r="B42" s="1"/>
      <c r="C42" s="1"/>
      <c r="D42" s="1"/>
      <c r="E42" s="1"/>
      <c r="F42" s="1"/>
      <c r="G42" s="1"/>
    </row>
    <row r="43" spans="1:7" ht="7.5" customHeight="1" thickBot="1">
      <c r="A43" s="1"/>
      <c r="B43" s="1"/>
      <c r="C43" s="1"/>
      <c r="D43" s="1"/>
      <c r="E43" s="1"/>
      <c r="F43" s="1"/>
      <c r="G43" s="1"/>
    </row>
    <row r="44" spans="1:7" ht="44.25" customHeight="1" thickTop="1">
      <c r="A44" s="75" t="s">
        <v>131</v>
      </c>
      <c r="B44" s="76" t="s">
        <v>132</v>
      </c>
      <c r="C44" s="76" t="s">
        <v>133</v>
      </c>
      <c r="D44" s="76" t="s">
        <v>157</v>
      </c>
      <c r="E44" s="76" t="s">
        <v>158</v>
      </c>
      <c r="F44" s="76" t="s">
        <v>134</v>
      </c>
      <c r="G44" s="77" t="s">
        <v>135</v>
      </c>
    </row>
    <row r="45" spans="1:7" ht="30" customHeight="1">
      <c r="A45" s="149" t="s">
        <v>136</v>
      </c>
      <c r="B45" s="89"/>
      <c r="C45" s="89"/>
      <c r="D45" s="89"/>
      <c r="E45" s="89"/>
      <c r="F45" s="89"/>
      <c r="G45" s="105"/>
    </row>
    <row r="46" spans="1:7" ht="18" customHeight="1">
      <c r="A46" s="57" t="s">
        <v>248</v>
      </c>
      <c r="B46" s="88">
        <v>3708855714</v>
      </c>
      <c r="C46" s="88">
        <v>11269293019</v>
      </c>
      <c r="D46" s="88">
        <v>4344302743</v>
      </c>
      <c r="E46" s="88">
        <v>240924033</v>
      </c>
      <c r="F46" s="88">
        <v>16142089837.181818</v>
      </c>
      <c r="G46" s="100">
        <f>SUM(B46:F46)</f>
        <v>35705465346.181816</v>
      </c>
    </row>
    <row r="47" spans="1:7" ht="18" customHeight="1">
      <c r="A47" s="150" t="s">
        <v>246</v>
      </c>
      <c r="B47" s="88">
        <v>815128270</v>
      </c>
      <c r="C47" s="88">
        <v>940000000</v>
      </c>
      <c r="D47" s="88">
        <v>0</v>
      </c>
      <c r="E47" s="88">
        <v>43263636</v>
      </c>
      <c r="F47" s="88">
        <v>260897853</v>
      </c>
      <c r="G47" s="100">
        <f>SUM(B47:F47)</f>
        <v>2059289759</v>
      </c>
    </row>
    <row r="48" spans="1:7" ht="18" customHeight="1">
      <c r="A48" s="150" t="s">
        <v>137</v>
      </c>
      <c r="B48" s="88"/>
      <c r="C48" s="88"/>
      <c r="D48" s="88"/>
      <c r="E48" s="88"/>
      <c r="F48" s="88"/>
      <c r="G48" s="100">
        <f>SUM(B48:F48)</f>
        <v>0</v>
      </c>
    </row>
    <row r="49" spans="1:7" ht="18" customHeight="1">
      <c r="A49" s="150" t="s">
        <v>138</v>
      </c>
      <c r="B49" s="88">
        <v>0</v>
      </c>
      <c r="C49" s="88"/>
      <c r="D49" s="88">
        <v>364146179</v>
      </c>
      <c r="E49" s="88"/>
      <c r="F49" s="88"/>
      <c r="G49" s="100">
        <f>SUM(B49:F49)</f>
        <v>364146179</v>
      </c>
    </row>
    <row r="50" spans="1:8" ht="18" customHeight="1">
      <c r="A50" s="151" t="s">
        <v>247</v>
      </c>
      <c r="B50" s="93">
        <v>4523983984</v>
      </c>
      <c r="C50" s="93">
        <v>12209293019</v>
      </c>
      <c r="D50" s="93">
        <v>3980156564</v>
      </c>
      <c r="E50" s="93">
        <v>284187669</v>
      </c>
      <c r="F50" s="93">
        <v>16402987690.181818</v>
      </c>
      <c r="G50" s="93">
        <f>G46+G47+G48-G49</f>
        <v>37400608926.181816</v>
      </c>
      <c r="H50" s="142"/>
    </row>
    <row r="51" spans="1:7" ht="18" customHeight="1">
      <c r="A51" s="149" t="s">
        <v>264</v>
      </c>
      <c r="B51" s="89"/>
      <c r="C51" s="89"/>
      <c r="D51" s="89"/>
      <c r="E51" s="89"/>
      <c r="F51" s="89"/>
      <c r="G51" s="101"/>
    </row>
    <row r="52" spans="1:10" ht="18" customHeight="1">
      <c r="A52" s="152" t="s">
        <v>248</v>
      </c>
      <c r="B52" s="103">
        <v>1835113875</v>
      </c>
      <c r="C52" s="103">
        <v>5637356525</v>
      </c>
      <c r="D52" s="103">
        <v>1110068495</v>
      </c>
      <c r="E52" s="103">
        <v>158035650</v>
      </c>
      <c r="F52" s="103">
        <v>6045771647</v>
      </c>
      <c r="G52" s="100">
        <f>SUM(B52:F52)</f>
        <v>14786346192</v>
      </c>
      <c r="J52" s="103"/>
    </row>
    <row r="53" spans="1:10" ht="18" customHeight="1">
      <c r="A53" s="57" t="s">
        <v>249</v>
      </c>
      <c r="B53" s="104">
        <v>123550329</v>
      </c>
      <c r="C53" s="104">
        <v>401424655</v>
      </c>
      <c r="D53" s="104">
        <v>142872087</v>
      </c>
      <c r="E53" s="104">
        <v>14707992</v>
      </c>
      <c r="F53" s="104">
        <v>664087301</v>
      </c>
      <c r="G53" s="100">
        <f>SUM(B53:F53)</f>
        <v>1346642364</v>
      </c>
      <c r="J53" s="142"/>
    </row>
    <row r="54" spans="1:7" ht="15.75" customHeight="1">
      <c r="A54" s="153" t="s">
        <v>256</v>
      </c>
      <c r="B54" s="88"/>
      <c r="C54" s="88"/>
      <c r="D54" s="88">
        <v>297875249</v>
      </c>
      <c r="E54" s="88"/>
      <c r="F54" s="88"/>
      <c r="G54" s="100">
        <f>SUM(B54:F54)</f>
        <v>297875249</v>
      </c>
    </row>
    <row r="55" spans="1:7" ht="18" customHeight="1">
      <c r="A55" s="150" t="s">
        <v>138</v>
      </c>
      <c r="B55" s="88"/>
      <c r="C55" s="88">
        <v>1978354</v>
      </c>
      <c r="D55" s="88"/>
      <c r="E55" s="88"/>
      <c r="F55" s="88"/>
      <c r="G55" s="100">
        <f>SUM(B55:F55)</f>
        <v>1978354</v>
      </c>
    </row>
    <row r="56" spans="1:7" ht="18" customHeight="1">
      <c r="A56" s="151" t="s">
        <v>247</v>
      </c>
      <c r="B56" s="93">
        <v>1958664204</v>
      </c>
      <c r="C56" s="93">
        <v>6036802826</v>
      </c>
      <c r="D56" s="93">
        <v>955065333</v>
      </c>
      <c r="E56" s="93">
        <v>172743642</v>
      </c>
      <c r="F56" s="93">
        <v>6709858948</v>
      </c>
      <c r="G56" s="98">
        <f>G52+G53-G54-G55</f>
        <v>15833134953</v>
      </c>
    </row>
    <row r="57" spans="1:7" ht="18" customHeight="1">
      <c r="A57" s="154" t="s">
        <v>139</v>
      </c>
      <c r="B57" s="74"/>
      <c r="C57" s="74"/>
      <c r="D57" s="74"/>
      <c r="E57" s="74"/>
      <c r="F57" s="74"/>
      <c r="G57" s="102"/>
    </row>
    <row r="58" spans="1:7" ht="18" customHeight="1">
      <c r="A58" s="57" t="s">
        <v>250</v>
      </c>
      <c r="B58" s="88">
        <v>1873741839</v>
      </c>
      <c r="C58" s="88">
        <v>5631936494</v>
      </c>
      <c r="D58" s="88">
        <v>3234234248</v>
      </c>
      <c r="E58" s="88">
        <v>82888383</v>
      </c>
      <c r="F58" s="88">
        <v>10096318190.181818</v>
      </c>
      <c r="G58" s="100">
        <f>SUM(B58:F58)</f>
        <v>20919119154.181816</v>
      </c>
    </row>
    <row r="59" spans="1:7" ht="18" customHeight="1" thickBot="1">
      <c r="A59" s="155" t="s">
        <v>251</v>
      </c>
      <c r="B59" s="90">
        <v>2565319780</v>
      </c>
      <c r="C59" s="90">
        <v>6172490193</v>
      </c>
      <c r="D59" s="90">
        <v>3025091231</v>
      </c>
      <c r="E59" s="90">
        <v>111444027</v>
      </c>
      <c r="F59" s="90">
        <v>9693128742.181818</v>
      </c>
      <c r="G59" s="99">
        <f>SUM(B59:F59)</f>
        <v>21567473973.181816</v>
      </c>
    </row>
    <row r="60" spans="1:7" ht="12" customHeight="1" thickTop="1">
      <c r="A60" s="1"/>
      <c r="B60" s="1"/>
      <c r="C60" s="1"/>
      <c r="D60" s="1"/>
      <c r="E60" s="1"/>
      <c r="F60" s="1"/>
      <c r="G60" s="1"/>
    </row>
    <row r="61" spans="1:7" ht="26.25" customHeight="1">
      <c r="A61" s="69" t="s">
        <v>293</v>
      </c>
      <c r="B61" s="1"/>
      <c r="C61" s="1"/>
      <c r="D61" s="1"/>
      <c r="E61" s="1"/>
      <c r="F61" s="144">
        <v>1187514136</v>
      </c>
      <c r="G61" s="1"/>
    </row>
    <row r="62" spans="1:7" ht="30.75" customHeight="1">
      <c r="A62" s="69" t="s">
        <v>277</v>
      </c>
      <c r="B62" s="1"/>
      <c r="C62" s="1"/>
      <c r="D62" s="1"/>
      <c r="E62" s="1"/>
      <c r="F62" s="144">
        <v>17276212500</v>
      </c>
      <c r="G62" s="1"/>
    </row>
    <row r="63" spans="1:7" ht="15.75" customHeight="1">
      <c r="A63" s="22" t="s">
        <v>268</v>
      </c>
      <c r="B63" s="22"/>
      <c r="C63" s="22"/>
      <c r="D63" s="22"/>
      <c r="E63" s="22"/>
      <c r="F63" s="308">
        <v>9074212500</v>
      </c>
      <c r="G63" s="308"/>
    </row>
    <row r="64" spans="1:7" ht="17.25" customHeight="1">
      <c r="A64" s="22" t="s">
        <v>276</v>
      </c>
      <c r="B64" s="22"/>
      <c r="C64" s="22"/>
      <c r="D64" s="22"/>
      <c r="E64" s="22"/>
      <c r="F64" s="308">
        <v>202000000</v>
      </c>
      <c r="G64" s="308"/>
    </row>
    <row r="65" spans="1:7" ht="17.25" customHeight="1">
      <c r="A65" s="22" t="s">
        <v>515</v>
      </c>
      <c r="B65" s="22"/>
      <c r="C65" s="22"/>
      <c r="D65" s="22"/>
      <c r="E65" s="22"/>
      <c r="F65" s="307">
        <v>8000000000</v>
      </c>
      <c r="G65" s="307"/>
    </row>
    <row r="66" spans="1:7" ht="22.5" customHeight="1">
      <c r="A66" s="69" t="s">
        <v>285</v>
      </c>
      <c r="B66" s="1"/>
      <c r="C66" s="1"/>
      <c r="D66" s="1"/>
      <c r="E66" s="1"/>
      <c r="F66" s="144">
        <v>1798971162</v>
      </c>
      <c r="G66" s="1"/>
    </row>
    <row r="67" spans="1:7" ht="7.5" customHeight="1">
      <c r="A67" s="69"/>
      <c r="B67" s="1"/>
      <c r="C67" s="1"/>
      <c r="D67" s="1"/>
      <c r="E67" s="1"/>
      <c r="F67" s="144"/>
      <c r="G67" s="1"/>
    </row>
    <row r="68" spans="1:7" ht="30" customHeight="1">
      <c r="A68" s="69" t="s">
        <v>269</v>
      </c>
      <c r="B68" s="1"/>
      <c r="C68" s="1"/>
      <c r="D68" s="1"/>
      <c r="E68" s="1"/>
      <c r="F68" s="91">
        <v>339211025</v>
      </c>
      <c r="G68" s="1"/>
    </row>
    <row r="69" spans="1:6" ht="18" customHeight="1">
      <c r="A69" s="1" t="s">
        <v>278</v>
      </c>
      <c r="F69" s="146">
        <v>339211025</v>
      </c>
    </row>
    <row r="70" spans="1:6" ht="18" customHeight="1">
      <c r="A70" s="70"/>
      <c r="F70" s="146"/>
    </row>
    <row r="71" spans="1:6" ht="21" customHeight="1">
      <c r="A71" s="70"/>
      <c r="F71" s="146"/>
    </row>
    <row r="72" ht="21" customHeight="1"/>
    <row r="73" ht="21" customHeight="1"/>
    <row r="74" ht="12" customHeight="1"/>
    <row r="75" spans="1:7" ht="17.25">
      <c r="A75" s="1"/>
      <c r="B75" s="1"/>
      <c r="C75" s="1"/>
      <c r="D75" s="1"/>
      <c r="E75" s="1"/>
      <c r="F75" s="1"/>
      <c r="G75" s="1"/>
    </row>
    <row r="76" spans="1:7" ht="17.25">
      <c r="A76" s="1"/>
      <c r="B76" s="1"/>
      <c r="C76" s="1"/>
      <c r="D76" s="1"/>
      <c r="E76" s="1"/>
      <c r="F76" s="1"/>
      <c r="G76" s="1"/>
    </row>
    <row r="77" spans="1:7" ht="17.25">
      <c r="A77" s="1"/>
      <c r="B77" s="1"/>
      <c r="C77" s="1"/>
      <c r="D77" s="1"/>
      <c r="E77" s="1"/>
      <c r="F77" s="1"/>
      <c r="G77" s="1"/>
    </row>
    <row r="78" spans="1:7" ht="17.25">
      <c r="A78" s="1"/>
      <c r="B78" s="1"/>
      <c r="C78" s="1"/>
      <c r="D78" s="1"/>
      <c r="E78" s="1"/>
      <c r="F78" s="1"/>
      <c r="G78" s="1"/>
    </row>
    <row r="79" spans="1:7" ht="17.25">
      <c r="A79" s="1"/>
      <c r="B79" s="1"/>
      <c r="C79" s="1"/>
      <c r="D79" s="1"/>
      <c r="E79" s="1"/>
      <c r="F79" s="1"/>
      <c r="G79" s="1"/>
    </row>
    <row r="80" spans="1:7" ht="17.25">
      <c r="A80" s="1"/>
      <c r="B80" s="1"/>
      <c r="C80" s="1"/>
      <c r="D80" s="1"/>
      <c r="E80" s="1"/>
      <c r="F80" s="1"/>
      <c r="G80" s="1"/>
    </row>
    <row r="81" spans="1:7" ht="17.25">
      <c r="A81" s="1"/>
      <c r="B81" s="1"/>
      <c r="C81" s="1"/>
      <c r="D81" s="1"/>
      <c r="E81" s="1"/>
      <c r="F81" s="1"/>
      <c r="G81" s="1"/>
    </row>
    <row r="82" spans="1:7" ht="17.25">
      <c r="A82" s="1"/>
      <c r="B82" s="1"/>
      <c r="C82" s="1"/>
      <c r="D82" s="1"/>
      <c r="E82" s="1"/>
      <c r="F82" s="1"/>
      <c r="G82" s="1"/>
    </row>
    <row r="83" spans="1:7" ht="17.25">
      <c r="A83" s="1"/>
      <c r="B83" s="1"/>
      <c r="C83" s="1"/>
      <c r="D83" s="1"/>
      <c r="E83" s="1"/>
      <c r="F83" s="1"/>
      <c r="G83" s="1"/>
    </row>
    <row r="84" spans="1:7" ht="17.25">
      <c r="A84" s="1"/>
      <c r="B84" s="1"/>
      <c r="C84" s="1"/>
      <c r="D84" s="1"/>
      <c r="E84" s="1"/>
      <c r="F84" s="1"/>
      <c r="G84" s="1"/>
    </row>
    <row r="85" spans="1:7" ht="17.25">
      <c r="A85" s="1"/>
      <c r="B85" s="1"/>
      <c r="C85" s="1"/>
      <c r="D85" s="1"/>
      <c r="E85" s="1"/>
      <c r="F85" s="1"/>
      <c r="G85" s="1"/>
    </row>
    <row r="86" spans="1:7" ht="17.25">
      <c r="A86" s="1"/>
      <c r="B86" s="1"/>
      <c r="C86" s="1"/>
      <c r="D86" s="1"/>
      <c r="E86" s="1"/>
      <c r="F86" s="1"/>
      <c r="G86" s="1"/>
    </row>
    <row r="87" spans="1:7" ht="17.25">
      <c r="A87" s="1"/>
      <c r="B87" s="1"/>
      <c r="C87" s="1"/>
      <c r="D87" s="1"/>
      <c r="E87" s="1"/>
      <c r="F87" s="1"/>
      <c r="G87" s="1"/>
    </row>
    <row r="88" spans="1:7" ht="17.25">
      <c r="A88" s="1"/>
      <c r="B88" s="1"/>
      <c r="C88" s="1"/>
      <c r="D88" s="1"/>
      <c r="E88" s="1"/>
      <c r="F88" s="1"/>
      <c r="G88" s="1"/>
    </row>
    <row r="89" spans="1:7" ht="17.25">
      <c r="A89" s="1"/>
      <c r="B89" s="1"/>
      <c r="C89" s="1"/>
      <c r="D89" s="1"/>
      <c r="E89" s="1"/>
      <c r="F89" s="1"/>
      <c r="G89" s="1"/>
    </row>
    <row r="90" spans="1:7" ht="17.25">
      <c r="A90" s="1"/>
      <c r="B90" s="1"/>
      <c r="C90" s="1"/>
      <c r="D90" s="1"/>
      <c r="E90" s="1"/>
      <c r="F90" s="1"/>
      <c r="G90" s="1"/>
    </row>
    <row r="91" spans="1:7" ht="17.25">
      <c r="A91" s="1"/>
      <c r="B91" s="1"/>
      <c r="C91" s="1"/>
      <c r="D91" s="1"/>
      <c r="E91" s="1"/>
      <c r="F91" s="1"/>
      <c r="G91" s="1"/>
    </row>
    <row r="92" spans="1:7" ht="17.25">
      <c r="A92" s="1"/>
      <c r="B92" s="1"/>
      <c r="C92" s="1"/>
      <c r="D92" s="1"/>
      <c r="E92" s="1"/>
      <c r="F92" s="1"/>
      <c r="G92" s="1"/>
    </row>
    <row r="93" spans="1:7" ht="17.25">
      <c r="A93" s="1"/>
      <c r="B93" s="1"/>
      <c r="C93" s="1"/>
      <c r="D93" s="1"/>
      <c r="E93" s="1"/>
      <c r="F93" s="1"/>
      <c r="G93" s="1"/>
    </row>
    <row r="94" spans="1:7" ht="17.25">
      <c r="A94" s="1"/>
      <c r="B94" s="1"/>
      <c r="C94" s="1"/>
      <c r="D94" s="1"/>
      <c r="E94" s="1"/>
      <c r="F94" s="1"/>
      <c r="G94" s="1"/>
    </row>
    <row r="95" spans="1:7" ht="17.25">
      <c r="A95" s="1"/>
      <c r="B95" s="1"/>
      <c r="C95" s="1"/>
      <c r="D95" s="1"/>
      <c r="E95" s="1"/>
      <c r="F95" s="1"/>
      <c r="G95" s="1"/>
    </row>
    <row r="96" spans="1:7" ht="17.25">
      <c r="A96" s="1"/>
      <c r="B96" s="1"/>
      <c r="C96" s="1"/>
      <c r="D96" s="1"/>
      <c r="E96" s="1"/>
      <c r="F96" s="1"/>
      <c r="G96" s="1"/>
    </row>
    <row r="97" spans="1:7" ht="17.25">
      <c r="A97" s="1"/>
      <c r="B97" s="1"/>
      <c r="C97" s="1"/>
      <c r="D97" s="1"/>
      <c r="E97" s="1"/>
      <c r="F97" s="1"/>
      <c r="G97" s="1"/>
    </row>
    <row r="98" spans="1:7" ht="17.25">
      <c r="A98" s="1"/>
      <c r="B98" s="1"/>
      <c r="C98" s="1"/>
      <c r="D98" s="1"/>
      <c r="E98" s="1"/>
      <c r="F98" s="1"/>
      <c r="G98" s="1"/>
    </row>
    <row r="99" spans="1:7" ht="17.25">
      <c r="A99" s="1"/>
      <c r="B99" s="1"/>
      <c r="C99" s="1"/>
      <c r="D99" s="1"/>
      <c r="E99" s="1"/>
      <c r="F99" s="1"/>
      <c r="G99" s="1"/>
    </row>
    <row r="100" spans="1:7" ht="17.25">
      <c r="A100" s="1"/>
      <c r="B100" s="1"/>
      <c r="C100" s="1"/>
      <c r="D100" s="1"/>
      <c r="E100" s="1"/>
      <c r="F100" s="1"/>
      <c r="G100" s="1"/>
    </row>
    <row r="101" spans="1:7" ht="17.25">
      <c r="A101" s="1"/>
      <c r="B101" s="1"/>
      <c r="C101" s="1"/>
      <c r="D101" s="1"/>
      <c r="E101" s="1"/>
      <c r="F101" s="1"/>
      <c r="G101" s="1"/>
    </row>
    <row r="102" spans="1:7" ht="17.25">
      <c r="A102" s="1"/>
      <c r="B102" s="1"/>
      <c r="C102" s="1"/>
      <c r="D102" s="1"/>
      <c r="E102" s="1"/>
      <c r="F102" s="1"/>
      <c r="G102" s="1"/>
    </row>
    <row r="103" spans="1:7" ht="17.25">
      <c r="A103" s="1"/>
      <c r="B103" s="1"/>
      <c r="C103" s="1"/>
      <c r="D103" s="1"/>
      <c r="E103" s="1"/>
      <c r="F103" s="1"/>
      <c r="G103" s="1"/>
    </row>
    <row r="104" spans="1:7" ht="17.25">
      <c r="A104" s="1"/>
      <c r="B104" s="1"/>
      <c r="C104" s="1"/>
      <c r="D104" s="1"/>
      <c r="E104" s="1"/>
      <c r="F104" s="1"/>
      <c r="G104" s="1"/>
    </row>
    <row r="105" spans="1:7" ht="17.25">
      <c r="A105" s="1"/>
      <c r="B105" s="1"/>
      <c r="C105" s="1"/>
      <c r="D105" s="1"/>
      <c r="E105" s="1"/>
      <c r="F105" s="1"/>
      <c r="G105" s="1"/>
    </row>
  </sheetData>
  <sheetProtection/>
  <mergeCells count="12">
    <mergeCell ref="A9:B10"/>
    <mergeCell ref="C9:D9"/>
    <mergeCell ref="E9:F10"/>
    <mergeCell ref="E11:F11"/>
    <mergeCell ref="E12:F12"/>
    <mergeCell ref="E13:F13"/>
    <mergeCell ref="E14:F14"/>
    <mergeCell ref="E15:F15"/>
    <mergeCell ref="E16:F16"/>
    <mergeCell ref="E17:F17"/>
    <mergeCell ref="A20:B20"/>
    <mergeCell ref="E20:F20"/>
  </mergeCells>
  <printOptions/>
  <pageMargins left="0.38" right="0.1968503937007874" top="0.84" bottom="0.25" header="0.2" footer="0.3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94"/>
  <sheetViews>
    <sheetView zoomScalePageLayoutView="0" workbookViewId="0" topLeftCell="A1">
      <selection activeCell="M11" sqref="M11"/>
    </sheetView>
  </sheetViews>
  <sheetFormatPr defaultColWidth="9.140625" defaultRowHeight="12.75"/>
  <cols>
    <col min="1" max="1" width="12.421875" style="0" customWidth="1"/>
    <col min="2" max="2" width="11.7109375" style="0" customWidth="1"/>
    <col min="3" max="3" width="13.140625" style="0" customWidth="1"/>
    <col min="4" max="4" width="5.7109375" style="0" customWidth="1"/>
    <col min="5" max="5" width="7.28125" style="0" customWidth="1"/>
    <col min="6" max="6" width="11.7109375" style="0" customWidth="1"/>
    <col min="7" max="7" width="12.140625" style="401" customWidth="1"/>
    <col min="8" max="8" width="10.00390625" style="401" customWidth="1"/>
    <col min="9" max="9" width="15.8515625" style="0" customWidth="1"/>
  </cols>
  <sheetData>
    <row r="1" spans="1:8" ht="18">
      <c r="A1" s="69" t="s">
        <v>270</v>
      </c>
      <c r="B1" s="69"/>
      <c r="G1" s="391">
        <v>2868000018</v>
      </c>
      <c r="H1" s="391"/>
    </row>
    <row r="2" spans="1:8" ht="16.5" customHeight="1">
      <c r="A2" s="1" t="s">
        <v>260</v>
      </c>
      <c r="B2" s="69"/>
      <c r="G2" s="390">
        <v>2868000018</v>
      </c>
      <c r="H2" s="390"/>
    </row>
    <row r="3" spans="1:9" ht="15.75" customHeight="1">
      <c r="A3" s="1"/>
      <c r="B3" s="69"/>
      <c r="G3" s="390"/>
      <c r="H3" s="390"/>
      <c r="I3" s="142"/>
    </row>
    <row r="4" spans="1:8" ht="4.5" customHeight="1">
      <c r="A4" s="1"/>
      <c r="B4" s="1"/>
      <c r="G4" s="22"/>
      <c r="H4" s="22"/>
    </row>
    <row r="5" spans="1:8" ht="18">
      <c r="A5" s="69" t="s">
        <v>271</v>
      </c>
      <c r="B5" s="69"/>
      <c r="G5" s="392">
        <v>167787652137</v>
      </c>
      <c r="H5" s="392"/>
    </row>
    <row r="6" spans="1:8" ht="17.25">
      <c r="A6" s="70" t="s">
        <v>140</v>
      </c>
      <c r="B6" s="1"/>
      <c r="G6" s="390">
        <v>35355129817</v>
      </c>
      <c r="H6" s="390"/>
    </row>
    <row r="7" spans="1:8" ht="17.25">
      <c r="A7" s="1" t="s">
        <v>266</v>
      </c>
      <c r="B7" s="1"/>
      <c r="G7" s="390">
        <v>130651392623</v>
      </c>
      <c r="H7" s="390"/>
    </row>
    <row r="8" spans="1:9" ht="17.25">
      <c r="A8" s="70" t="s">
        <v>265</v>
      </c>
      <c r="B8" s="1"/>
      <c r="G8" s="390">
        <v>1781129697</v>
      </c>
      <c r="H8" s="390"/>
      <c r="I8" s="142"/>
    </row>
    <row r="9" spans="1:10" ht="17.25">
      <c r="A9" s="1"/>
      <c r="B9" s="1"/>
      <c r="G9" s="390"/>
      <c r="H9" s="390"/>
      <c r="I9" s="395"/>
      <c r="J9" s="395"/>
    </row>
    <row r="10" spans="1:8" ht="4.5" customHeight="1">
      <c r="A10" s="1"/>
      <c r="B10" s="1"/>
      <c r="G10" s="396"/>
      <c r="H10" s="397"/>
    </row>
    <row r="11" spans="1:8" ht="18">
      <c r="A11" s="69" t="s">
        <v>272</v>
      </c>
      <c r="B11" s="69"/>
      <c r="G11" s="391">
        <v>4963641602</v>
      </c>
      <c r="H11" s="391"/>
    </row>
    <row r="12" spans="1:8" ht="18">
      <c r="A12" s="1" t="s">
        <v>261</v>
      </c>
      <c r="B12" s="69"/>
      <c r="G12" s="390">
        <v>1179470286</v>
      </c>
      <c r="H12" s="390"/>
    </row>
    <row r="13" spans="1:9" ht="16.5" customHeight="1">
      <c r="A13" s="1" t="s">
        <v>262</v>
      </c>
      <c r="B13" s="1"/>
      <c r="G13" s="390">
        <v>19247669</v>
      </c>
      <c r="H13" s="390"/>
      <c r="I13" s="142"/>
    </row>
    <row r="14" spans="1:9" ht="19.5" customHeight="1">
      <c r="A14" s="1" t="s">
        <v>267</v>
      </c>
      <c r="B14" s="1"/>
      <c r="G14" s="390">
        <v>3764923647</v>
      </c>
      <c r="H14" s="390"/>
      <c r="I14" s="142"/>
    </row>
    <row r="15" spans="1:8" ht="18">
      <c r="A15" s="69" t="s">
        <v>273</v>
      </c>
      <c r="B15" s="69"/>
      <c r="G15" s="393">
        <v>8370066496</v>
      </c>
      <c r="H15" s="393"/>
    </row>
    <row r="16" spans="1:8" ht="17.25">
      <c r="A16" s="70" t="s">
        <v>141</v>
      </c>
      <c r="B16" s="1"/>
      <c r="G16" s="394">
        <v>8301902329</v>
      </c>
      <c r="H16" s="394"/>
    </row>
    <row r="17" spans="1:8" ht="17.25">
      <c r="A17" s="70" t="s">
        <v>142</v>
      </c>
      <c r="B17" s="1"/>
      <c r="G17" s="394">
        <v>68164167</v>
      </c>
      <c r="H17" s="394"/>
    </row>
    <row r="18" spans="1:8" ht="3.75" customHeight="1">
      <c r="A18" s="1"/>
      <c r="B18" s="1"/>
      <c r="G18" s="22"/>
      <c r="H18" s="22"/>
    </row>
    <row r="19" spans="1:9" ht="18">
      <c r="A19" s="69" t="s">
        <v>274</v>
      </c>
      <c r="B19" s="1"/>
      <c r="G19" s="392">
        <v>3223343656</v>
      </c>
      <c r="H19" s="392"/>
      <c r="I19" s="142">
        <v>0</v>
      </c>
    </row>
    <row r="20" spans="1:8" ht="17.25">
      <c r="A20" s="70" t="s">
        <v>154</v>
      </c>
      <c r="B20" s="1"/>
      <c r="G20" s="390">
        <v>82732563</v>
      </c>
      <c r="H20" s="390"/>
    </row>
    <row r="21" spans="1:8" ht="17.25">
      <c r="A21" s="70" t="s">
        <v>516</v>
      </c>
      <c r="B21" s="1"/>
      <c r="G21" s="390">
        <v>22936028</v>
      </c>
      <c r="H21" s="390"/>
    </row>
    <row r="22" spans="1:8" ht="17.25">
      <c r="A22" s="70" t="s">
        <v>143</v>
      </c>
      <c r="B22" s="1"/>
      <c r="G22" s="390">
        <v>716557866</v>
      </c>
      <c r="H22" s="390"/>
    </row>
    <row r="23" spans="1:8" ht="17.25">
      <c r="A23" s="70" t="s">
        <v>144</v>
      </c>
      <c r="B23" s="1"/>
      <c r="G23" s="390">
        <v>2401117199</v>
      </c>
      <c r="H23" s="390"/>
    </row>
    <row r="24" spans="1:8" ht="4.5" customHeight="1">
      <c r="A24" s="1"/>
      <c r="B24" s="1"/>
      <c r="G24" s="22"/>
      <c r="H24" s="22"/>
    </row>
    <row r="25" spans="1:8" ht="17.25">
      <c r="A25" s="32" t="s">
        <v>279</v>
      </c>
      <c r="B25" s="1"/>
      <c r="G25" s="393"/>
      <c r="H25" s="393"/>
    </row>
    <row r="26" spans="7:8" ht="5.25" customHeight="1">
      <c r="G26" s="147"/>
      <c r="H26" s="147"/>
    </row>
    <row r="27" spans="1:9" ht="20.25" customHeight="1">
      <c r="A27" s="32" t="s">
        <v>275</v>
      </c>
      <c r="B27" s="79"/>
      <c r="C27" s="79"/>
      <c r="D27" s="79"/>
      <c r="E27" s="79"/>
      <c r="F27" s="79"/>
      <c r="G27" s="79"/>
      <c r="H27" s="79"/>
      <c r="I27" s="79"/>
    </row>
    <row r="28" spans="1:9" ht="6" customHeight="1">
      <c r="A28" s="79"/>
      <c r="B28" s="79"/>
      <c r="C28" s="79"/>
      <c r="D28" s="79"/>
      <c r="E28" s="79"/>
      <c r="F28" s="79"/>
      <c r="G28" s="79"/>
      <c r="H28" s="79"/>
      <c r="I28" s="79"/>
    </row>
    <row r="29" spans="1:10" ht="60.75" customHeight="1">
      <c r="A29" s="138" t="s">
        <v>145</v>
      </c>
      <c r="B29" s="138" t="s">
        <v>146</v>
      </c>
      <c r="C29" s="138" t="s">
        <v>147</v>
      </c>
      <c r="D29" s="138" t="s">
        <v>148</v>
      </c>
      <c r="E29" s="138" t="s">
        <v>149</v>
      </c>
      <c r="F29" s="138" t="s">
        <v>150</v>
      </c>
      <c r="G29" s="138" t="s">
        <v>151</v>
      </c>
      <c r="H29" s="138" t="s">
        <v>152</v>
      </c>
      <c r="I29" s="138" t="s">
        <v>263</v>
      </c>
      <c r="J29" s="80"/>
    </row>
    <row r="30" spans="1:9" ht="25.5" customHeight="1">
      <c r="A30" s="135" t="s">
        <v>255</v>
      </c>
      <c r="B30" s="136">
        <v>50000000000</v>
      </c>
      <c r="C30" s="156">
        <v>12920860900</v>
      </c>
      <c r="D30" s="137"/>
      <c r="E30" s="137"/>
      <c r="F30" s="137">
        <v>5546604296</v>
      </c>
      <c r="G30" s="137">
        <v>1236283642</v>
      </c>
      <c r="H30" s="137"/>
      <c r="I30" s="156">
        <v>4491984566</v>
      </c>
    </row>
    <row r="31" spans="1:9" ht="25.5" customHeight="1">
      <c r="A31" s="135" t="s">
        <v>280</v>
      </c>
      <c r="B31" s="136"/>
      <c r="C31" s="137"/>
      <c r="D31" s="137"/>
      <c r="E31" s="137"/>
      <c r="F31" s="137"/>
      <c r="G31" s="137"/>
      <c r="H31" s="137"/>
      <c r="I31" s="137"/>
    </row>
    <row r="32" spans="1:9" ht="22.5" customHeight="1">
      <c r="A32" s="64" t="s">
        <v>252</v>
      </c>
      <c r="B32" s="92"/>
      <c r="C32" s="84"/>
      <c r="D32" s="84"/>
      <c r="E32" s="84"/>
      <c r="F32" s="84"/>
      <c r="G32" s="84"/>
      <c r="H32" s="84"/>
      <c r="I32" s="84">
        <v>2941874677</v>
      </c>
    </row>
    <row r="33" spans="1:9" ht="27" customHeight="1">
      <c r="A33" s="64" t="s">
        <v>281</v>
      </c>
      <c r="B33" s="84"/>
      <c r="C33" s="84"/>
      <c r="D33" s="84"/>
      <c r="E33" s="84"/>
      <c r="F33" s="84"/>
      <c r="G33" s="84"/>
      <c r="H33" s="84"/>
      <c r="I33" s="84"/>
    </row>
    <row r="34" spans="1:9" ht="21" customHeight="1">
      <c r="A34" s="132" t="s">
        <v>257</v>
      </c>
      <c r="B34" s="133"/>
      <c r="C34" s="134"/>
      <c r="D34" s="134"/>
      <c r="E34" s="134"/>
      <c r="F34" s="134"/>
      <c r="G34" s="134"/>
      <c r="H34" s="134"/>
      <c r="I34" s="134"/>
    </row>
    <row r="35" spans="1:9" ht="22.5" customHeight="1">
      <c r="A35" s="143" t="s">
        <v>247</v>
      </c>
      <c r="B35" s="106">
        <v>50000000000</v>
      </c>
      <c r="C35" s="106">
        <v>12920860900</v>
      </c>
      <c r="D35" s="106">
        <v>0</v>
      </c>
      <c r="E35" s="106">
        <v>0</v>
      </c>
      <c r="F35" s="106">
        <v>5546604296</v>
      </c>
      <c r="G35" s="106">
        <v>1236283642</v>
      </c>
      <c r="H35" s="106">
        <v>0</v>
      </c>
      <c r="I35" s="106">
        <v>7433859243</v>
      </c>
    </row>
    <row r="36" spans="1:9" ht="3" customHeight="1">
      <c r="A36" s="79"/>
      <c r="B36" s="82"/>
      <c r="C36" s="83"/>
      <c r="D36" s="83"/>
      <c r="E36" s="83"/>
      <c r="F36" s="83"/>
      <c r="G36" s="83"/>
      <c r="H36" s="83"/>
      <c r="I36" s="83"/>
    </row>
    <row r="37" spans="1:9" ht="15.75" customHeight="1">
      <c r="A37" s="157"/>
      <c r="B37" s="158"/>
      <c r="C37" s="83"/>
      <c r="D37" s="83"/>
      <c r="E37" s="83"/>
      <c r="F37" s="83"/>
      <c r="G37" s="83"/>
      <c r="H37" s="83"/>
      <c r="I37" s="83"/>
    </row>
    <row r="38" spans="1:9" ht="17.25">
      <c r="A38" s="85" t="s">
        <v>301</v>
      </c>
      <c r="B38" s="1"/>
      <c r="C38" s="79"/>
      <c r="D38" s="79"/>
      <c r="E38" s="79"/>
      <c r="F38" s="79"/>
      <c r="G38" s="79"/>
      <c r="H38" s="79"/>
      <c r="I38" s="79"/>
    </row>
    <row r="39" spans="1:9" ht="3.75" customHeight="1">
      <c r="A39" s="85"/>
      <c r="B39" s="1"/>
      <c r="C39" s="79"/>
      <c r="D39" s="79"/>
      <c r="E39" s="79"/>
      <c r="F39" s="79"/>
      <c r="G39" s="79"/>
      <c r="H39" s="79"/>
      <c r="I39" s="79"/>
    </row>
    <row r="40" spans="1:9" ht="17.25">
      <c r="A40" s="1"/>
      <c r="C40" s="1"/>
      <c r="D40" s="79"/>
      <c r="E40" s="79"/>
      <c r="F40" s="79"/>
      <c r="G40" s="20" t="s">
        <v>587</v>
      </c>
      <c r="H40" s="79"/>
      <c r="I40" s="79"/>
    </row>
    <row r="41" spans="1:9" ht="19.5">
      <c r="A41" s="31" t="s">
        <v>153</v>
      </c>
      <c r="D41" s="79"/>
      <c r="E41" s="79"/>
      <c r="F41" s="79"/>
      <c r="G41" s="356" t="s">
        <v>295</v>
      </c>
      <c r="H41" s="356"/>
      <c r="I41" s="356"/>
    </row>
    <row r="42" spans="1:9" ht="17.25">
      <c r="A42" s="1"/>
      <c r="B42" s="1"/>
      <c r="C42" s="1"/>
      <c r="D42" s="79"/>
      <c r="E42" s="79"/>
      <c r="F42" s="79"/>
      <c r="G42" s="79"/>
      <c r="H42" s="79"/>
      <c r="I42" s="79"/>
    </row>
    <row r="43" spans="1:9" ht="17.25">
      <c r="A43" s="1"/>
      <c r="B43" s="1"/>
      <c r="C43" s="1"/>
      <c r="D43" s="79"/>
      <c r="E43" s="79"/>
      <c r="F43" s="79"/>
      <c r="G43" s="79"/>
      <c r="H43" s="79"/>
      <c r="I43" s="79"/>
    </row>
    <row r="44" spans="1:9" ht="17.25">
      <c r="A44" s="1"/>
      <c r="B44" s="1"/>
      <c r="C44" s="1"/>
      <c r="D44" s="79"/>
      <c r="E44" s="79"/>
      <c r="F44" s="79"/>
      <c r="G44" s="79"/>
      <c r="H44" s="79"/>
      <c r="I44" s="79"/>
    </row>
    <row r="45" spans="1:9" ht="5.25" customHeight="1">
      <c r="A45" s="1"/>
      <c r="B45" s="1"/>
      <c r="C45" s="1"/>
      <c r="D45" s="79"/>
      <c r="E45" s="79"/>
      <c r="F45" s="79"/>
      <c r="G45" s="79"/>
      <c r="H45" s="79"/>
      <c r="I45" s="79"/>
    </row>
    <row r="46" spans="1:9" ht="17.25">
      <c r="A46" s="32" t="s">
        <v>589</v>
      </c>
      <c r="B46" s="1"/>
      <c r="C46" s="129" t="s">
        <v>258</v>
      </c>
      <c r="D46" s="129"/>
      <c r="E46" s="1"/>
      <c r="F46" s="32" t="s">
        <v>259</v>
      </c>
      <c r="G46" s="79"/>
      <c r="H46" s="32"/>
      <c r="I46" s="79"/>
    </row>
    <row r="47" spans="1:9" ht="14.25">
      <c r="A47" s="79"/>
      <c r="B47" s="79"/>
      <c r="C47" s="79"/>
      <c r="D47" s="79"/>
      <c r="E47" s="79"/>
      <c r="F47" s="79"/>
      <c r="G47" s="79"/>
      <c r="H47" s="79"/>
      <c r="I47" s="79"/>
    </row>
    <row r="48" spans="1:9" ht="14.25">
      <c r="A48" s="79"/>
      <c r="B48" s="79"/>
      <c r="C48" s="79"/>
      <c r="D48" s="79"/>
      <c r="E48" s="79"/>
      <c r="F48" s="79"/>
      <c r="G48" s="79"/>
      <c r="H48" s="79"/>
      <c r="I48" s="79"/>
    </row>
    <row r="49" spans="1:9" ht="14.25">
      <c r="A49" s="79"/>
      <c r="B49" s="79"/>
      <c r="C49" s="79"/>
      <c r="D49" s="79"/>
      <c r="E49" s="79"/>
      <c r="F49" s="79"/>
      <c r="G49" s="79"/>
      <c r="H49" s="79"/>
      <c r="I49" s="79"/>
    </row>
    <row r="50" spans="1:9" ht="14.25">
      <c r="A50" s="79"/>
      <c r="B50" s="79"/>
      <c r="C50" s="79"/>
      <c r="D50" s="79"/>
      <c r="E50" s="79"/>
      <c r="F50" s="79"/>
      <c r="G50" s="79"/>
      <c r="H50" s="79"/>
      <c r="I50" s="79"/>
    </row>
    <row r="51" spans="1:9" ht="14.25">
      <c r="A51" s="79"/>
      <c r="B51" s="79"/>
      <c r="C51" s="79"/>
      <c r="D51" s="79"/>
      <c r="E51" s="79"/>
      <c r="F51" s="79"/>
      <c r="G51" s="79"/>
      <c r="H51" s="79"/>
      <c r="I51" s="79"/>
    </row>
    <row r="52" spans="1:9" ht="14.25">
      <c r="A52" s="79"/>
      <c r="B52" s="79"/>
      <c r="C52" s="79"/>
      <c r="D52" s="79"/>
      <c r="E52" s="79"/>
      <c r="F52" s="79"/>
      <c r="G52" s="79"/>
      <c r="H52" s="79"/>
      <c r="I52" s="79"/>
    </row>
    <row r="53" spans="1:9" ht="14.25">
      <c r="A53" s="79"/>
      <c r="B53" s="79"/>
      <c r="C53" s="79"/>
      <c r="D53" s="79"/>
      <c r="E53" s="79"/>
      <c r="F53" s="79"/>
      <c r="G53" s="79"/>
      <c r="H53" s="79"/>
      <c r="I53" s="79"/>
    </row>
    <row r="54" spans="1:9" ht="14.25">
      <c r="A54" s="79"/>
      <c r="B54" s="79"/>
      <c r="C54" s="79"/>
      <c r="D54" s="79"/>
      <c r="E54" s="79"/>
      <c r="F54" s="79"/>
      <c r="G54" s="79"/>
      <c r="H54" s="79"/>
      <c r="I54" s="79"/>
    </row>
    <row r="55" spans="1:9" ht="14.25">
      <c r="A55" s="79"/>
      <c r="B55" s="79"/>
      <c r="C55" s="79"/>
      <c r="D55" s="79"/>
      <c r="E55" s="79"/>
      <c r="F55" s="79"/>
      <c r="G55" s="79"/>
      <c r="H55" s="79"/>
      <c r="I55" s="79"/>
    </row>
    <row r="56" spans="1:9" ht="14.25">
      <c r="A56" s="79"/>
      <c r="B56" s="79"/>
      <c r="C56" s="79"/>
      <c r="D56" s="79"/>
      <c r="E56" s="79"/>
      <c r="F56" s="79"/>
      <c r="G56" s="79"/>
      <c r="H56" s="79"/>
      <c r="I56" s="79"/>
    </row>
    <row r="57" spans="1:9" ht="14.25">
      <c r="A57" s="79"/>
      <c r="B57" s="79"/>
      <c r="C57" s="79"/>
      <c r="D57" s="79"/>
      <c r="E57" s="79"/>
      <c r="F57" s="79"/>
      <c r="G57" s="79"/>
      <c r="H57" s="79"/>
      <c r="I57" s="79"/>
    </row>
    <row r="58" spans="1:9" ht="14.25">
      <c r="A58" s="79"/>
      <c r="B58" s="79"/>
      <c r="C58" s="79"/>
      <c r="D58" s="79"/>
      <c r="E58" s="79"/>
      <c r="F58" s="79"/>
      <c r="G58" s="79"/>
      <c r="H58" s="79"/>
      <c r="I58" s="79"/>
    </row>
    <row r="59" spans="1:9" ht="14.25">
      <c r="A59" s="79"/>
      <c r="B59" s="79"/>
      <c r="C59" s="79"/>
      <c r="D59" s="79"/>
      <c r="E59" s="79"/>
      <c r="F59" s="79"/>
      <c r="G59" s="79"/>
      <c r="H59" s="79"/>
      <c r="I59" s="79"/>
    </row>
    <row r="60" spans="1:9" ht="14.25">
      <c r="A60" s="79"/>
      <c r="B60" s="79"/>
      <c r="C60" s="79"/>
      <c r="D60" s="79"/>
      <c r="E60" s="79"/>
      <c r="F60" s="79"/>
      <c r="G60" s="79"/>
      <c r="H60" s="79"/>
      <c r="I60" s="79"/>
    </row>
    <row r="61" spans="1:9" ht="14.25">
      <c r="A61" s="79"/>
      <c r="B61" s="79"/>
      <c r="C61" s="79"/>
      <c r="D61" s="79"/>
      <c r="E61" s="79"/>
      <c r="F61" s="79"/>
      <c r="G61" s="79"/>
      <c r="H61" s="79"/>
      <c r="I61" s="79"/>
    </row>
    <row r="62" spans="1:9" ht="14.25">
      <c r="A62" s="79"/>
      <c r="B62" s="79"/>
      <c r="C62" s="79"/>
      <c r="D62" s="79"/>
      <c r="E62" s="79"/>
      <c r="F62" s="79"/>
      <c r="G62" s="79"/>
      <c r="H62" s="79"/>
      <c r="I62" s="79"/>
    </row>
    <row r="63" spans="1:9" ht="14.25">
      <c r="A63" s="79"/>
      <c r="B63" s="79"/>
      <c r="C63" s="79"/>
      <c r="D63" s="79"/>
      <c r="E63" s="79"/>
      <c r="F63" s="79"/>
      <c r="G63" s="79"/>
      <c r="H63" s="79"/>
      <c r="I63" s="79"/>
    </row>
    <row r="64" spans="1:9" ht="14.25">
      <c r="A64" s="79"/>
      <c r="B64" s="79"/>
      <c r="C64" s="79"/>
      <c r="D64" s="79"/>
      <c r="E64" s="79"/>
      <c r="F64" s="79"/>
      <c r="G64" s="79"/>
      <c r="H64" s="79"/>
      <c r="I64" s="79"/>
    </row>
    <row r="65" spans="1:9" ht="14.25">
      <c r="A65" s="79"/>
      <c r="B65" s="79"/>
      <c r="C65" s="79"/>
      <c r="D65" s="79"/>
      <c r="E65" s="79"/>
      <c r="F65" s="79"/>
      <c r="G65" s="79"/>
      <c r="H65" s="79"/>
      <c r="I65" s="79"/>
    </row>
    <row r="66" spans="1:9" ht="14.25">
      <c r="A66" s="79"/>
      <c r="B66" s="79"/>
      <c r="C66" s="79"/>
      <c r="D66" s="79"/>
      <c r="E66" s="79"/>
      <c r="F66" s="79"/>
      <c r="G66" s="79"/>
      <c r="H66" s="79"/>
      <c r="I66" s="79"/>
    </row>
    <row r="67" spans="1:9" ht="14.25">
      <c r="A67" s="79"/>
      <c r="B67" s="79"/>
      <c r="C67" s="79"/>
      <c r="D67" s="79"/>
      <c r="E67" s="79"/>
      <c r="F67" s="79"/>
      <c r="G67" s="79"/>
      <c r="H67" s="79"/>
      <c r="I67" s="79"/>
    </row>
    <row r="68" spans="1:9" ht="14.25">
      <c r="A68" s="79"/>
      <c r="B68" s="79"/>
      <c r="C68" s="79"/>
      <c r="D68" s="79"/>
      <c r="E68" s="79"/>
      <c r="F68" s="79"/>
      <c r="G68" s="79"/>
      <c r="H68" s="79"/>
      <c r="I68" s="79"/>
    </row>
    <row r="69" spans="1:9" ht="14.25">
      <c r="A69" s="79"/>
      <c r="B69" s="79"/>
      <c r="C69" s="79"/>
      <c r="D69" s="79"/>
      <c r="E69" s="79"/>
      <c r="F69" s="79"/>
      <c r="G69" s="79"/>
      <c r="H69" s="79"/>
      <c r="I69" s="79"/>
    </row>
    <row r="70" spans="1:9" ht="14.25">
      <c r="A70" s="79"/>
      <c r="B70" s="79"/>
      <c r="C70" s="79"/>
      <c r="D70" s="79"/>
      <c r="E70" s="79"/>
      <c r="F70" s="79"/>
      <c r="G70" s="79"/>
      <c r="H70" s="79"/>
      <c r="I70" s="79"/>
    </row>
    <row r="71" spans="1:9" ht="14.25">
      <c r="A71" s="79"/>
      <c r="B71" s="79"/>
      <c r="C71" s="79"/>
      <c r="D71" s="79"/>
      <c r="E71" s="79"/>
      <c r="F71" s="79"/>
      <c r="G71" s="79"/>
      <c r="H71" s="79"/>
      <c r="I71" s="79"/>
    </row>
    <row r="72" spans="1:9" ht="14.25">
      <c r="A72" s="79"/>
      <c r="B72" s="79"/>
      <c r="C72" s="79"/>
      <c r="D72" s="79"/>
      <c r="E72" s="79"/>
      <c r="F72" s="79"/>
      <c r="G72" s="79"/>
      <c r="H72" s="79"/>
      <c r="I72" s="79"/>
    </row>
    <row r="73" spans="1:9" ht="14.25">
      <c r="A73" s="79"/>
      <c r="B73" s="79"/>
      <c r="C73" s="79"/>
      <c r="D73" s="79"/>
      <c r="E73" s="79"/>
      <c r="F73" s="79"/>
      <c r="G73" s="79"/>
      <c r="H73" s="79"/>
      <c r="I73" s="79"/>
    </row>
    <row r="74" spans="1:9" ht="14.25">
      <c r="A74" s="79"/>
      <c r="B74" s="79"/>
      <c r="C74" s="79"/>
      <c r="D74" s="79"/>
      <c r="E74" s="79"/>
      <c r="F74" s="79"/>
      <c r="G74" s="79"/>
      <c r="H74" s="79"/>
      <c r="I74" s="79"/>
    </row>
    <row r="75" spans="1:9" ht="14.25">
      <c r="A75" s="79"/>
      <c r="B75" s="79"/>
      <c r="C75" s="79"/>
      <c r="D75" s="79"/>
      <c r="E75" s="79"/>
      <c r="F75" s="79"/>
      <c r="G75" s="79"/>
      <c r="H75" s="79"/>
      <c r="I75" s="79"/>
    </row>
    <row r="76" spans="1:9" ht="14.25">
      <c r="A76" s="79"/>
      <c r="B76" s="79"/>
      <c r="C76" s="79"/>
      <c r="D76" s="79"/>
      <c r="E76" s="79"/>
      <c r="F76" s="79"/>
      <c r="G76" s="79"/>
      <c r="H76" s="79"/>
      <c r="I76" s="79"/>
    </row>
    <row r="77" spans="1:9" ht="14.25">
      <c r="A77" s="79"/>
      <c r="B77" s="79"/>
      <c r="C77" s="79"/>
      <c r="D77" s="79"/>
      <c r="E77" s="79"/>
      <c r="F77" s="79"/>
      <c r="G77" s="79"/>
      <c r="H77" s="79"/>
      <c r="I77" s="79"/>
    </row>
    <row r="78" spans="1:9" ht="14.25">
      <c r="A78" s="79"/>
      <c r="B78" s="79"/>
      <c r="C78" s="79"/>
      <c r="D78" s="79"/>
      <c r="E78" s="79"/>
      <c r="F78" s="79"/>
      <c r="G78" s="79"/>
      <c r="H78" s="79"/>
      <c r="I78" s="79"/>
    </row>
    <row r="79" spans="1:9" ht="14.25">
      <c r="A79" s="79"/>
      <c r="B79" s="79"/>
      <c r="C79" s="79"/>
      <c r="D79" s="79"/>
      <c r="E79" s="79"/>
      <c r="F79" s="79"/>
      <c r="G79" s="79"/>
      <c r="H79" s="79"/>
      <c r="I79" s="79"/>
    </row>
    <row r="80" spans="1:9" ht="14.25">
      <c r="A80" s="79"/>
      <c r="B80" s="79"/>
      <c r="C80" s="79"/>
      <c r="D80" s="79"/>
      <c r="E80" s="79"/>
      <c r="F80" s="79"/>
      <c r="G80" s="79"/>
      <c r="H80" s="79"/>
      <c r="I80" s="79"/>
    </row>
    <row r="81" spans="1:9" ht="14.25">
      <c r="A81" s="79"/>
      <c r="B81" s="79"/>
      <c r="C81" s="79"/>
      <c r="D81" s="79"/>
      <c r="E81" s="79"/>
      <c r="F81" s="79"/>
      <c r="G81" s="79"/>
      <c r="H81" s="79"/>
      <c r="I81" s="79"/>
    </row>
    <row r="82" spans="1:9" ht="14.25">
      <c r="A82" s="79"/>
      <c r="B82" s="79"/>
      <c r="C82" s="79"/>
      <c r="D82" s="79"/>
      <c r="E82" s="79"/>
      <c r="F82" s="79"/>
      <c r="G82" s="79"/>
      <c r="H82" s="79"/>
      <c r="I82" s="79"/>
    </row>
    <row r="83" spans="1:9" ht="14.25">
      <c r="A83" s="79"/>
      <c r="B83" s="79"/>
      <c r="C83" s="79"/>
      <c r="D83" s="79"/>
      <c r="E83" s="79"/>
      <c r="F83" s="79"/>
      <c r="G83" s="79"/>
      <c r="H83" s="79"/>
      <c r="I83" s="79"/>
    </row>
    <row r="84" spans="1:9" ht="14.25">
      <c r="A84" s="79"/>
      <c r="B84" s="79"/>
      <c r="C84" s="79"/>
      <c r="D84" s="79"/>
      <c r="E84" s="79"/>
      <c r="F84" s="79"/>
      <c r="G84" s="79"/>
      <c r="H84" s="79"/>
      <c r="I84" s="79"/>
    </row>
    <row r="85" spans="1:9" ht="14.25">
      <c r="A85" s="79"/>
      <c r="B85" s="79"/>
      <c r="C85" s="79"/>
      <c r="D85" s="79"/>
      <c r="E85" s="79"/>
      <c r="F85" s="79"/>
      <c r="G85" s="79"/>
      <c r="H85" s="79"/>
      <c r="I85" s="79"/>
    </row>
    <row r="86" spans="1:9" ht="14.25">
      <c r="A86" s="79"/>
      <c r="B86" s="79"/>
      <c r="C86" s="79"/>
      <c r="D86" s="79"/>
      <c r="E86" s="79"/>
      <c r="F86" s="79"/>
      <c r="G86" s="79"/>
      <c r="H86" s="79"/>
      <c r="I86" s="79"/>
    </row>
    <row r="87" spans="1:9" ht="14.25">
      <c r="A87" s="79"/>
      <c r="B87" s="79"/>
      <c r="C87" s="79"/>
      <c r="D87" s="79"/>
      <c r="E87" s="79"/>
      <c r="F87" s="79"/>
      <c r="G87" s="79"/>
      <c r="H87" s="79"/>
      <c r="I87" s="79"/>
    </row>
    <row r="88" spans="1:9" ht="14.25">
      <c r="A88" s="79"/>
      <c r="B88" s="79"/>
      <c r="C88" s="79"/>
      <c r="D88" s="79"/>
      <c r="E88" s="79"/>
      <c r="F88" s="79"/>
      <c r="G88" s="79"/>
      <c r="H88" s="79"/>
      <c r="I88" s="79"/>
    </row>
    <row r="89" spans="1:9" ht="14.25">
      <c r="A89" s="79"/>
      <c r="B89" s="79"/>
      <c r="C89" s="79"/>
      <c r="D89" s="79"/>
      <c r="E89" s="79"/>
      <c r="F89" s="79"/>
      <c r="G89" s="79"/>
      <c r="H89" s="79"/>
      <c r="I89" s="79"/>
    </row>
    <row r="90" spans="1:9" ht="14.25">
      <c r="A90" s="79"/>
      <c r="B90" s="79"/>
      <c r="C90" s="79"/>
      <c r="D90" s="79"/>
      <c r="E90" s="79"/>
      <c r="F90" s="79"/>
      <c r="G90" s="79"/>
      <c r="H90" s="79"/>
      <c r="I90" s="79"/>
    </row>
    <row r="91" spans="1:9" ht="14.25">
      <c r="A91" s="79"/>
      <c r="B91" s="79"/>
      <c r="C91" s="79"/>
      <c r="D91" s="79"/>
      <c r="E91" s="79"/>
      <c r="F91" s="79"/>
      <c r="G91" s="79"/>
      <c r="H91" s="79"/>
      <c r="I91" s="79"/>
    </row>
    <row r="92" spans="1:9" ht="14.25">
      <c r="A92" s="79"/>
      <c r="B92" s="79"/>
      <c r="C92" s="79"/>
      <c r="D92" s="79"/>
      <c r="E92" s="79"/>
      <c r="F92" s="79"/>
      <c r="G92" s="79"/>
      <c r="H92" s="79"/>
      <c r="I92" s="79"/>
    </row>
    <row r="93" spans="1:9" ht="14.25">
      <c r="A93" s="79"/>
      <c r="B93" s="79"/>
      <c r="C93" s="79"/>
      <c r="D93" s="79"/>
      <c r="E93" s="79"/>
      <c r="F93" s="79"/>
      <c r="G93" s="79"/>
      <c r="H93" s="79"/>
      <c r="I93" s="79"/>
    </row>
    <row r="94" spans="1:9" ht="14.25">
      <c r="A94" s="79"/>
      <c r="B94" s="79"/>
      <c r="C94" s="79"/>
      <c r="D94" s="79"/>
      <c r="E94" s="79"/>
      <c r="F94" s="79"/>
      <c r="G94" s="79"/>
      <c r="H94" s="79"/>
      <c r="I94" s="79"/>
    </row>
  </sheetData>
  <sheetProtection/>
  <mergeCells count="24">
    <mergeCell ref="G41:I41"/>
    <mergeCell ref="G12:H12"/>
    <mergeCell ref="G6:H6"/>
    <mergeCell ref="G13:H13"/>
    <mergeCell ref="I9:J9"/>
    <mergeCell ref="G22:H22"/>
    <mergeCell ref="G19:H19"/>
    <mergeCell ref="G10:H10"/>
    <mergeCell ref="G23:H23"/>
    <mergeCell ref="G15:H15"/>
    <mergeCell ref="G25:H25"/>
    <mergeCell ref="G11:H11"/>
    <mergeCell ref="G17:H17"/>
    <mergeCell ref="G14:H14"/>
    <mergeCell ref="G20:H20"/>
    <mergeCell ref="G16:H16"/>
    <mergeCell ref="G21:H21"/>
    <mergeCell ref="G9:H9"/>
    <mergeCell ref="G7:H7"/>
    <mergeCell ref="G1:H1"/>
    <mergeCell ref="G5:H5"/>
    <mergeCell ref="G8:H8"/>
    <mergeCell ref="G2:H2"/>
    <mergeCell ref="G3:H3"/>
  </mergeCells>
  <printOptions/>
  <pageMargins left="0.33" right="0.18" top="0.25" bottom="0.25" header="0.27" footer="0.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16"/>
  <sheetViews>
    <sheetView zoomScalePageLayoutView="0" workbookViewId="0" topLeftCell="A1">
      <selection activeCell="D62" sqref="D62:D101"/>
    </sheetView>
  </sheetViews>
  <sheetFormatPr defaultColWidth="9.140625" defaultRowHeight="12.75"/>
  <cols>
    <col min="1" max="1" width="44.00390625" style="169" customWidth="1"/>
    <col min="2" max="2" width="8.7109375" style="170" customWidth="1"/>
    <col min="3" max="3" width="8.28125" style="171" customWidth="1"/>
    <col min="4" max="4" width="19.421875" style="172" customWidth="1"/>
    <col min="5" max="5" width="19.00390625" style="172" customWidth="1"/>
    <col min="6" max="6" width="16.8515625" style="171" hidden="1" customWidth="1"/>
    <col min="7" max="7" width="15.28125" style="171" customWidth="1"/>
    <col min="8" max="8" width="16.00390625" style="171" bestFit="1" customWidth="1"/>
    <col min="9" max="9" width="14.57421875" style="171" bestFit="1" customWidth="1"/>
    <col min="10" max="16384" width="9.140625" style="171" customWidth="1"/>
  </cols>
  <sheetData>
    <row r="1" spans="1:7" ht="15.75">
      <c r="A1" s="19" t="s">
        <v>68</v>
      </c>
      <c r="B1" s="1"/>
      <c r="C1" s="369"/>
      <c r="D1" s="369"/>
      <c r="E1" s="369"/>
      <c r="F1" s="22"/>
      <c r="G1" s="22"/>
    </row>
    <row r="2" spans="1:7" ht="14.25">
      <c r="A2" s="21" t="s">
        <v>294</v>
      </c>
      <c r="C2" s="398"/>
      <c r="D2" s="398"/>
      <c r="E2" s="398"/>
      <c r="F2" s="398"/>
      <c r="G2" s="22"/>
    </row>
    <row r="3" ht="12.75"/>
    <row r="4" ht="19.5">
      <c r="C4" s="173" t="s">
        <v>302</v>
      </c>
    </row>
    <row r="5" ht="15">
      <c r="C5" s="174" t="s">
        <v>303</v>
      </c>
    </row>
    <row r="6" spans="3:5" ht="15.75" thickBot="1">
      <c r="C6" s="174"/>
      <c r="E6" s="175" t="s">
        <v>304</v>
      </c>
    </row>
    <row r="7" spans="1:6" ht="22.5" customHeight="1" thickTop="1">
      <c r="A7" s="176" t="s">
        <v>305</v>
      </c>
      <c r="B7" s="177" t="s">
        <v>306</v>
      </c>
      <c r="C7" s="177" t="s">
        <v>307</v>
      </c>
      <c r="D7" s="178">
        <v>40543</v>
      </c>
      <c r="E7" s="179">
        <v>40178</v>
      </c>
      <c r="F7" s="180">
        <v>39814</v>
      </c>
    </row>
    <row r="8" spans="1:6" s="187" customFormat="1" ht="22.5" customHeight="1">
      <c r="A8" s="181" t="s">
        <v>308</v>
      </c>
      <c r="B8" s="182">
        <v>100</v>
      </c>
      <c r="C8" s="183"/>
      <c r="D8" s="184">
        <f>D9+D12+D15+D22+D25</f>
        <v>167469451737.59998</v>
      </c>
      <c r="E8" s="185">
        <v>148015306237</v>
      </c>
      <c r="F8" s="186">
        <v>45453781654</v>
      </c>
    </row>
    <row r="9" spans="1:8" s="187" customFormat="1" ht="22.5" customHeight="1">
      <c r="A9" s="188" t="s">
        <v>309</v>
      </c>
      <c r="B9" s="182">
        <v>110</v>
      </c>
      <c r="C9" s="183" t="s">
        <v>192</v>
      </c>
      <c r="D9" s="184">
        <f>SUM(D10:D11)</f>
        <v>47346751684</v>
      </c>
      <c r="E9" s="185">
        <v>51084637683</v>
      </c>
      <c r="F9" s="186">
        <v>2180381102</v>
      </c>
      <c r="H9" s="189">
        <f>E9-D9</f>
        <v>3737885999</v>
      </c>
    </row>
    <row r="10" spans="1:6" ht="22.5" customHeight="1">
      <c r="A10" s="190" t="s">
        <v>310</v>
      </c>
      <c r="B10" s="191">
        <v>111</v>
      </c>
      <c r="C10" s="192"/>
      <c r="D10" s="193">
        <f>'[1]CDSPSCT'!G4+'[1]CDSPSCT'!G5</f>
        <v>4347085017</v>
      </c>
      <c r="E10" s="194">
        <v>6284637683</v>
      </c>
      <c r="F10" s="195">
        <v>2180381102</v>
      </c>
    </row>
    <row r="11" spans="1:5" ht="22.5" customHeight="1">
      <c r="A11" s="190" t="s">
        <v>311</v>
      </c>
      <c r="B11" s="191">
        <v>112</v>
      </c>
      <c r="C11" s="192"/>
      <c r="D11" s="193">
        <f>'[1]CDSPSCT'!G7</f>
        <v>42999666667</v>
      </c>
      <c r="E11" s="194">
        <v>44800000000</v>
      </c>
    </row>
    <row r="12" spans="1:5" s="187" customFormat="1" ht="22.5" customHeight="1">
      <c r="A12" s="188" t="s">
        <v>312</v>
      </c>
      <c r="B12" s="182">
        <v>120</v>
      </c>
      <c r="C12" s="183" t="s">
        <v>193</v>
      </c>
      <c r="D12" s="184">
        <f>SUM(D13:D14)</f>
        <v>2469327000</v>
      </c>
      <c r="E12" s="185">
        <v>3334939500</v>
      </c>
    </row>
    <row r="13" spans="1:5" ht="22.5" customHeight="1">
      <c r="A13" s="190" t="s">
        <v>313</v>
      </c>
      <c r="B13" s="191">
        <v>121</v>
      </c>
      <c r="C13" s="192"/>
      <c r="D13" s="193">
        <f>'[1]CDSPSCT'!G6</f>
        <v>3382771300</v>
      </c>
      <c r="E13" s="194">
        <v>3765308660</v>
      </c>
    </row>
    <row r="14" spans="1:5" ht="22.5" customHeight="1">
      <c r="A14" s="190" t="s">
        <v>314</v>
      </c>
      <c r="B14" s="191">
        <v>129</v>
      </c>
      <c r="C14" s="192"/>
      <c r="D14" s="193">
        <f>-'[1]CDSPSCT'!H8</f>
        <v>-913444300</v>
      </c>
      <c r="E14" s="194">
        <v>-430369160</v>
      </c>
    </row>
    <row r="15" spans="1:6" s="187" customFormat="1" ht="22.5" customHeight="1">
      <c r="A15" s="188" t="s">
        <v>315</v>
      </c>
      <c r="B15" s="182">
        <v>130</v>
      </c>
      <c r="C15" s="183"/>
      <c r="D15" s="184">
        <f>SUM(D16:D21)</f>
        <v>54876681163</v>
      </c>
      <c r="E15" s="185">
        <v>43261201742</v>
      </c>
      <c r="F15" s="186">
        <v>17994625030</v>
      </c>
    </row>
    <row r="16" spans="1:6" ht="22.5" customHeight="1">
      <c r="A16" s="190" t="s">
        <v>316</v>
      </c>
      <c r="B16" s="191">
        <v>131</v>
      </c>
      <c r="C16" s="192"/>
      <c r="D16" s="196">
        <f>20412257369+3589243273+4942591911</f>
        <v>28944092553</v>
      </c>
      <c r="E16" s="194">
        <v>29453043232</v>
      </c>
      <c r="F16" s="195">
        <v>16395413078</v>
      </c>
    </row>
    <row r="17" spans="1:6" ht="22.5" customHeight="1">
      <c r="A17" s="190" t="s">
        <v>317</v>
      </c>
      <c r="B17" s="191">
        <v>132</v>
      </c>
      <c r="C17" s="192"/>
      <c r="D17" s="193">
        <v>17897826330</v>
      </c>
      <c r="E17" s="194">
        <v>12743698742</v>
      </c>
      <c r="F17" s="195">
        <v>993161952</v>
      </c>
    </row>
    <row r="18" spans="1:5" ht="22.5" customHeight="1">
      <c r="A18" s="190" t="s">
        <v>318</v>
      </c>
      <c r="B18" s="191">
        <v>133</v>
      </c>
      <c r="C18" s="192"/>
      <c r="D18" s="193">
        <f>'[1]CDSPSCT'!G14</f>
        <v>6933162413</v>
      </c>
      <c r="E18" s="194">
        <v>464431937</v>
      </c>
    </row>
    <row r="19" spans="1:5" ht="22.5" customHeight="1">
      <c r="A19" s="190" t="s">
        <v>319</v>
      </c>
      <c r="B19" s="191">
        <v>134</v>
      </c>
      <c r="C19" s="192"/>
      <c r="D19" s="193"/>
      <c r="E19" s="194"/>
    </row>
    <row r="20" spans="1:6" ht="22.5" customHeight="1">
      <c r="A20" s="190" t="s">
        <v>320</v>
      </c>
      <c r="B20" s="191">
        <v>138</v>
      </c>
      <c r="C20" s="192" t="s">
        <v>194</v>
      </c>
      <c r="D20" s="193">
        <f>'[1]CDSPSCT'!G16</f>
        <v>1101599867</v>
      </c>
      <c r="E20" s="194">
        <v>600027831</v>
      </c>
      <c r="F20" s="195">
        <v>606050000</v>
      </c>
    </row>
    <row r="21" spans="1:5" ht="22.5" customHeight="1">
      <c r="A21" s="190" t="s">
        <v>321</v>
      </c>
      <c r="B21" s="191">
        <v>139</v>
      </c>
      <c r="C21" s="192"/>
      <c r="D21" s="193"/>
      <c r="E21" s="194"/>
    </row>
    <row r="22" spans="1:6" s="187" customFormat="1" ht="22.5" customHeight="1">
      <c r="A22" s="188" t="s">
        <v>322</v>
      </c>
      <c r="B22" s="182">
        <v>140</v>
      </c>
      <c r="C22" s="183"/>
      <c r="D22" s="184">
        <f>SUM(D23:D24)</f>
        <v>62419286956.59998</v>
      </c>
      <c r="E22" s="185">
        <v>49955236923</v>
      </c>
      <c r="F22" s="186">
        <v>24913882099</v>
      </c>
    </row>
    <row r="23" spans="1:6" ht="22.5" customHeight="1">
      <c r="A23" s="190" t="s">
        <v>323</v>
      </c>
      <c r="B23" s="191">
        <v>141</v>
      </c>
      <c r="C23" s="192" t="s">
        <v>195</v>
      </c>
      <c r="D23" s="193">
        <f>'[1]CDSPSCT'!G23+'[1]CDSPSCT'!G24+'[1]CDSPSCT'!G25+'[1]CDSPSCT'!G26</f>
        <v>62419286956.59998</v>
      </c>
      <c r="E23" s="194">
        <v>49955236923</v>
      </c>
      <c r="F23" s="195">
        <v>24913882099</v>
      </c>
    </row>
    <row r="24" spans="1:5" ht="22.5" customHeight="1">
      <c r="A24" s="190" t="s">
        <v>324</v>
      </c>
      <c r="B24" s="191">
        <v>149</v>
      </c>
      <c r="C24" s="192"/>
      <c r="D24" s="193"/>
      <c r="E24" s="194"/>
    </row>
    <row r="25" spans="1:6" ht="22.5" customHeight="1">
      <c r="A25" s="188" t="s">
        <v>325</v>
      </c>
      <c r="B25" s="191">
        <v>150</v>
      </c>
      <c r="C25" s="192"/>
      <c r="D25" s="184">
        <f>SUM(D26:D29)</f>
        <v>357404934</v>
      </c>
      <c r="E25" s="194">
        <v>379290389</v>
      </c>
      <c r="F25" s="195">
        <v>364893423</v>
      </c>
    </row>
    <row r="26" spans="1:5" ht="22.5" customHeight="1">
      <c r="A26" s="190" t="s">
        <v>326</v>
      </c>
      <c r="B26" s="191">
        <v>151</v>
      </c>
      <c r="C26" s="192"/>
      <c r="D26" s="193">
        <f>'[1]CDSPSCT'!G21</f>
        <v>0</v>
      </c>
      <c r="E26" s="194"/>
    </row>
    <row r="27" spans="1:5" ht="22.5" customHeight="1">
      <c r="A27" s="190" t="s">
        <v>327</v>
      </c>
      <c r="B27" s="191">
        <v>152</v>
      </c>
      <c r="C27" s="192"/>
      <c r="D27" s="193">
        <f>'[1]CDSPSCT'!G12</f>
        <v>0</v>
      </c>
      <c r="E27" s="194"/>
    </row>
    <row r="28" spans="1:5" ht="22.5" customHeight="1">
      <c r="A28" s="190" t="s">
        <v>328</v>
      </c>
      <c r="B28" s="191">
        <v>154</v>
      </c>
      <c r="C28" s="192"/>
      <c r="D28" s="193"/>
      <c r="E28" s="194"/>
    </row>
    <row r="29" spans="1:6" ht="22.5" customHeight="1">
      <c r="A29" s="190" t="s">
        <v>329</v>
      </c>
      <c r="B29" s="191">
        <v>158</v>
      </c>
      <c r="C29" s="192" t="s">
        <v>196</v>
      </c>
      <c r="D29" s="193">
        <f>'[1]CDSPSCT'!G22+'[1]CDSPSCT'!G17+'[1]CDSPSCT'!G18+'[1]CDSPSCT'!G19+'[1]CDSPSCT'!G20</f>
        <v>357404934</v>
      </c>
      <c r="E29" s="194">
        <v>379290389</v>
      </c>
      <c r="F29" s="195">
        <v>364893423</v>
      </c>
    </row>
    <row r="30" spans="1:6" s="187" customFormat="1" ht="22.5" customHeight="1">
      <c r="A30" s="181" t="s">
        <v>330</v>
      </c>
      <c r="B30" s="182">
        <v>200</v>
      </c>
      <c r="C30" s="183"/>
      <c r="D30" s="184">
        <f>D31+D37+D48+D51+D56</f>
        <v>43994040454</v>
      </c>
      <c r="E30" s="185">
        <v>22244357314</v>
      </c>
      <c r="F30" s="186">
        <v>27514399195</v>
      </c>
    </row>
    <row r="31" spans="1:5" ht="22.5" customHeight="1">
      <c r="A31" s="188" t="s">
        <v>331</v>
      </c>
      <c r="B31" s="191">
        <v>210</v>
      </c>
      <c r="C31" s="192"/>
      <c r="D31" s="184">
        <f>SUM(D32:D36)</f>
        <v>3638017750</v>
      </c>
      <c r="E31" s="194"/>
    </row>
    <row r="32" spans="1:5" ht="22.5" customHeight="1">
      <c r="A32" s="190" t="s">
        <v>332</v>
      </c>
      <c r="B32" s="191">
        <v>211</v>
      </c>
      <c r="C32" s="192"/>
      <c r="D32" s="193"/>
      <c r="E32" s="194"/>
    </row>
    <row r="33" spans="1:5" ht="22.5" customHeight="1">
      <c r="A33" s="190" t="s">
        <v>333</v>
      </c>
      <c r="B33" s="191">
        <v>212</v>
      </c>
      <c r="C33" s="192"/>
      <c r="D33" s="193">
        <f>'[1]CDSPSCT'!G13</f>
        <v>3638017750</v>
      </c>
      <c r="E33" s="194"/>
    </row>
    <row r="34" spans="1:5" ht="22.5" customHeight="1">
      <c r="A34" s="190" t="s">
        <v>334</v>
      </c>
      <c r="B34" s="191">
        <v>213</v>
      </c>
      <c r="C34" s="192"/>
      <c r="D34" s="193"/>
      <c r="E34" s="194"/>
    </row>
    <row r="35" spans="1:5" ht="22.5" customHeight="1">
      <c r="A35" s="190" t="s">
        <v>335</v>
      </c>
      <c r="B35" s="191">
        <v>218</v>
      </c>
      <c r="C35" s="192"/>
      <c r="D35" s="193"/>
      <c r="E35" s="194"/>
    </row>
    <row r="36" spans="1:5" ht="22.5" customHeight="1">
      <c r="A36" s="190" t="s">
        <v>336</v>
      </c>
      <c r="B36" s="191">
        <v>219</v>
      </c>
      <c r="C36" s="192"/>
      <c r="D36" s="193"/>
      <c r="E36" s="194"/>
    </row>
    <row r="37" spans="1:6" ht="22.5" customHeight="1">
      <c r="A37" s="188" t="s">
        <v>337</v>
      </c>
      <c r="B37" s="191">
        <v>220</v>
      </c>
      <c r="C37" s="192"/>
      <c r="D37" s="184">
        <f>D38+D41+D44+D47</f>
        <v>14793156787</v>
      </c>
      <c r="E37" s="194">
        <v>12850616002</v>
      </c>
      <c r="F37" s="195">
        <v>10032378102</v>
      </c>
    </row>
    <row r="38" spans="1:6" ht="22.5" customHeight="1">
      <c r="A38" s="190" t="s">
        <v>338</v>
      </c>
      <c r="B38" s="191">
        <v>221</v>
      </c>
      <c r="C38" s="192" t="s">
        <v>197</v>
      </c>
      <c r="D38" s="193">
        <f>D39+D40</f>
        <v>12293067686</v>
      </c>
      <c r="E38" s="194">
        <v>11439729849</v>
      </c>
      <c r="F38" s="195">
        <v>8752287810</v>
      </c>
    </row>
    <row r="39" spans="1:6" ht="22.5" customHeight="1">
      <c r="A39" s="197" t="s">
        <v>339</v>
      </c>
      <c r="B39" s="191">
        <v>222</v>
      </c>
      <c r="C39" s="192"/>
      <c r="D39" s="193">
        <f>'[1]CDSPSCT'!G27+'[1]CDSPSCT'!G28+'[1]CDSPSCT'!G29+'[1]CDSPSCT'!G30+'[1]CDSPSCT'!G31</f>
        <v>23887736305</v>
      </c>
      <c r="E39" s="194">
        <v>20153435072</v>
      </c>
      <c r="F39" s="195">
        <v>14870147819</v>
      </c>
    </row>
    <row r="40" spans="1:6" ht="22.5" customHeight="1">
      <c r="A40" s="190" t="s">
        <v>340</v>
      </c>
      <c r="B40" s="191">
        <v>223</v>
      </c>
      <c r="C40" s="192"/>
      <c r="D40" s="193">
        <f>-'[1]CDSPSCT'!H33</f>
        <v>-11594668619</v>
      </c>
      <c r="E40" s="194">
        <v>-8713705223</v>
      </c>
      <c r="F40" s="195">
        <v>-6117860009</v>
      </c>
    </row>
    <row r="41" spans="1:5" ht="22.5" customHeight="1">
      <c r="A41" s="190" t="s">
        <v>341</v>
      </c>
      <c r="B41" s="191">
        <v>224</v>
      </c>
      <c r="C41" s="192"/>
      <c r="D41" s="193"/>
      <c r="E41" s="194"/>
    </row>
    <row r="42" spans="1:5" ht="22.5" customHeight="1">
      <c r="A42" s="197" t="s">
        <v>339</v>
      </c>
      <c r="B42" s="191">
        <v>225</v>
      </c>
      <c r="C42" s="192"/>
      <c r="D42" s="193"/>
      <c r="E42" s="194"/>
    </row>
    <row r="43" spans="1:5" ht="22.5" customHeight="1">
      <c r="A43" s="190" t="s">
        <v>340</v>
      </c>
      <c r="B43" s="191">
        <v>226</v>
      </c>
      <c r="C43" s="192"/>
      <c r="D43" s="193"/>
      <c r="E43" s="194"/>
    </row>
    <row r="44" spans="1:6" ht="22.5" customHeight="1">
      <c r="A44" s="190" t="s">
        <v>342</v>
      </c>
      <c r="B44" s="191">
        <v>227</v>
      </c>
      <c r="C44" s="192" t="s">
        <v>198</v>
      </c>
      <c r="D44" s="193">
        <f>D45-D46</f>
        <v>1187514136</v>
      </c>
      <c r="E44" s="194">
        <v>1187514136</v>
      </c>
      <c r="F44" s="195">
        <v>1187514136</v>
      </c>
    </row>
    <row r="45" spans="1:6" ht="22.5" customHeight="1">
      <c r="A45" s="197" t="s">
        <v>339</v>
      </c>
      <c r="B45" s="191">
        <v>228</v>
      </c>
      <c r="C45" s="192"/>
      <c r="D45" s="193">
        <f>+'[1]CDSPSCT'!G32</f>
        <v>1187514136</v>
      </c>
      <c r="E45" s="194">
        <v>1187514136</v>
      </c>
      <c r="F45" s="195">
        <v>1187514136</v>
      </c>
    </row>
    <row r="46" spans="1:5" ht="22.5" customHeight="1">
      <c r="A46" s="190" t="s">
        <v>340</v>
      </c>
      <c r="B46" s="191">
        <v>229</v>
      </c>
      <c r="C46" s="192"/>
      <c r="D46" s="193"/>
      <c r="E46" s="194"/>
    </row>
    <row r="47" spans="1:6" ht="22.5" customHeight="1">
      <c r="A47" s="190" t="s">
        <v>343</v>
      </c>
      <c r="B47" s="191">
        <v>230</v>
      </c>
      <c r="C47" s="192" t="s">
        <v>199</v>
      </c>
      <c r="D47" s="193">
        <f>'[1]CDSPSCT'!G36</f>
        <v>1312574965</v>
      </c>
      <c r="E47" s="194">
        <v>223372017</v>
      </c>
      <c r="F47" s="195">
        <v>92576156</v>
      </c>
    </row>
    <row r="48" spans="1:6" ht="22.5" customHeight="1">
      <c r="A48" s="188" t="s">
        <v>344</v>
      </c>
      <c r="B48" s="191">
        <v>240</v>
      </c>
      <c r="C48" s="192"/>
      <c r="D48" s="184">
        <f>SUM(D49:D50)</f>
        <v>0</v>
      </c>
      <c r="E48" s="194"/>
      <c r="F48" s="195">
        <v>8080000000</v>
      </c>
    </row>
    <row r="49" spans="1:6" ht="22.5" customHeight="1">
      <c r="A49" s="197" t="s">
        <v>339</v>
      </c>
      <c r="B49" s="191">
        <v>241</v>
      </c>
      <c r="C49" s="192" t="s">
        <v>200</v>
      </c>
      <c r="D49" s="193"/>
      <c r="E49" s="194"/>
      <c r="F49" s="195">
        <v>8080000000</v>
      </c>
    </row>
    <row r="50" spans="1:5" ht="22.5" customHeight="1">
      <c r="A50" s="190" t="s">
        <v>340</v>
      </c>
      <c r="B50" s="191">
        <v>242</v>
      </c>
      <c r="C50" s="192"/>
      <c r="D50" s="193"/>
      <c r="E50" s="194"/>
    </row>
    <row r="51" spans="1:6" ht="22.5" customHeight="1">
      <c r="A51" s="188" t="s">
        <v>345</v>
      </c>
      <c r="B51" s="191">
        <v>250</v>
      </c>
      <c r="C51" s="192"/>
      <c r="D51" s="184">
        <f>SUM(D52:D55)</f>
        <v>25497212500</v>
      </c>
      <c r="E51" s="194">
        <v>9276212500</v>
      </c>
      <c r="F51" s="195">
        <v>9276212500</v>
      </c>
    </row>
    <row r="52" spans="1:5" ht="22.5" customHeight="1">
      <c r="A52" s="190" t="s">
        <v>346</v>
      </c>
      <c r="B52" s="191">
        <v>251</v>
      </c>
      <c r="C52" s="192"/>
      <c r="D52" s="193"/>
      <c r="E52" s="194"/>
    </row>
    <row r="53" spans="1:5" ht="22.5" customHeight="1">
      <c r="A53" s="190" t="s">
        <v>347</v>
      </c>
      <c r="B53" s="191">
        <v>252</v>
      </c>
      <c r="C53" s="192"/>
      <c r="D53" s="193">
        <f>'[1]CDSPSCT'!G34</f>
        <v>16221000000</v>
      </c>
      <c r="E53" s="194"/>
    </row>
    <row r="54" spans="1:6" ht="22.5" customHeight="1">
      <c r="A54" s="190" t="s">
        <v>348</v>
      </c>
      <c r="B54" s="191">
        <v>258</v>
      </c>
      <c r="C54" s="192" t="s">
        <v>201</v>
      </c>
      <c r="D54" s="193">
        <f>'[1]CDSPSCT'!G35</f>
        <v>9276212500</v>
      </c>
      <c r="E54" s="194">
        <v>9276212500</v>
      </c>
      <c r="F54" s="195">
        <v>9276212500</v>
      </c>
    </row>
    <row r="55" spans="1:5" ht="22.5" customHeight="1">
      <c r="A55" s="190" t="s">
        <v>349</v>
      </c>
      <c r="B55" s="191">
        <v>259</v>
      </c>
      <c r="C55" s="192"/>
      <c r="D55" s="193"/>
      <c r="E55" s="194"/>
    </row>
    <row r="56" spans="1:6" ht="22.5" customHeight="1">
      <c r="A56" s="188" t="s">
        <v>350</v>
      </c>
      <c r="B56" s="191">
        <v>260</v>
      </c>
      <c r="C56" s="192"/>
      <c r="D56" s="184">
        <f>SUM(D57:D59)</f>
        <v>65653417</v>
      </c>
      <c r="E56" s="194">
        <v>117528812</v>
      </c>
      <c r="F56" s="195">
        <v>125808593</v>
      </c>
    </row>
    <row r="57" spans="1:6" ht="22.5" customHeight="1">
      <c r="A57" s="190" t="s">
        <v>351</v>
      </c>
      <c r="B57" s="191">
        <v>261</v>
      </c>
      <c r="C57" s="192" t="s">
        <v>202</v>
      </c>
      <c r="D57" s="193">
        <f>'[1]CDSPSCT'!G37</f>
        <v>65653417</v>
      </c>
      <c r="E57" s="194">
        <v>117528812</v>
      </c>
      <c r="F57" s="195">
        <v>125808593</v>
      </c>
    </row>
    <row r="58" spans="1:5" ht="22.5" customHeight="1">
      <c r="A58" s="190" t="s">
        <v>352</v>
      </c>
      <c r="B58" s="191">
        <v>262</v>
      </c>
      <c r="C58" s="192"/>
      <c r="D58" s="193"/>
      <c r="E58" s="194"/>
    </row>
    <row r="59" spans="1:5" ht="22.5" customHeight="1">
      <c r="A59" s="198" t="s">
        <v>353</v>
      </c>
      <c r="B59" s="199">
        <v>268</v>
      </c>
      <c r="C59" s="200"/>
      <c r="D59" s="201"/>
      <c r="E59" s="202"/>
    </row>
    <row r="60" spans="1:9" ht="22.5" customHeight="1" thickBot="1">
      <c r="A60" s="203" t="s">
        <v>354</v>
      </c>
      <c r="B60" s="204">
        <v>270</v>
      </c>
      <c r="C60" s="205"/>
      <c r="D60" s="206">
        <f>D30+D8</f>
        <v>211463492191.59998</v>
      </c>
      <c r="E60" s="207">
        <v>170259663551</v>
      </c>
      <c r="F60" s="195">
        <v>72968180849</v>
      </c>
      <c r="I60" s="208">
        <f>211463492192-D60</f>
        <v>0.4000244140625</v>
      </c>
    </row>
    <row r="61" spans="2:9" ht="14.25" thickBot="1" thickTop="1">
      <c r="B61" s="209"/>
      <c r="C61" s="210"/>
      <c r="D61" s="211"/>
      <c r="E61" s="211"/>
      <c r="I61" s="208"/>
    </row>
    <row r="62" spans="1:6" ht="20.25" customHeight="1" thickTop="1">
      <c r="A62" s="212" t="s">
        <v>355</v>
      </c>
      <c r="B62" s="213">
        <v>300</v>
      </c>
      <c r="C62" s="214"/>
      <c r="D62" s="215">
        <f>D63+D75</f>
        <v>132140308347</v>
      </c>
      <c r="E62" s="216">
        <v>132222913158</v>
      </c>
      <c r="F62" s="195">
        <v>44014792996</v>
      </c>
    </row>
    <row r="63" spans="1:6" ht="20.25" customHeight="1">
      <c r="A63" s="188" t="s">
        <v>356</v>
      </c>
      <c r="B63" s="191">
        <v>310</v>
      </c>
      <c r="C63" s="192"/>
      <c r="D63" s="184">
        <f>SUM(D64:D74)</f>
        <v>132063661580</v>
      </c>
      <c r="E63" s="194">
        <v>132182468572</v>
      </c>
      <c r="F63" s="195">
        <v>43963069344</v>
      </c>
    </row>
    <row r="64" spans="1:6" ht="20.25" customHeight="1">
      <c r="A64" s="190" t="s">
        <v>357</v>
      </c>
      <c r="B64" s="191">
        <v>311</v>
      </c>
      <c r="C64" s="192" t="s">
        <v>203</v>
      </c>
      <c r="D64" s="193">
        <f>'[1]CDSPSCT'!H38</f>
        <v>4700000000</v>
      </c>
      <c r="E64" s="194">
        <v>30232820965</v>
      </c>
      <c r="F64" s="195">
        <v>4446729654</v>
      </c>
    </row>
    <row r="65" spans="1:6" ht="20.25" customHeight="1">
      <c r="A65" s="190" t="s">
        <v>358</v>
      </c>
      <c r="B65" s="191">
        <v>312</v>
      </c>
      <c r="C65" s="192"/>
      <c r="D65" s="193">
        <v>21955965395</v>
      </c>
      <c r="E65" s="194">
        <v>24004127617</v>
      </c>
      <c r="F65" s="195">
        <v>6448735200</v>
      </c>
    </row>
    <row r="66" spans="1:6" ht="20.25" customHeight="1">
      <c r="A66" s="190" t="s">
        <v>359</v>
      </c>
      <c r="B66" s="191">
        <v>313</v>
      </c>
      <c r="C66" s="192"/>
      <c r="D66" s="193">
        <f>87647651546+962797269</f>
        <v>88610448815</v>
      </c>
      <c r="E66" s="194">
        <v>66547417007</v>
      </c>
      <c r="F66" s="195">
        <v>21699223467</v>
      </c>
    </row>
    <row r="67" spans="1:6" ht="20.25" customHeight="1">
      <c r="A67" s="190" t="s">
        <v>360</v>
      </c>
      <c r="B67" s="191">
        <v>314</v>
      </c>
      <c r="C67" s="192" t="s">
        <v>204</v>
      </c>
      <c r="D67" s="193">
        <f>'[1]CDSPSCT'!H40+'[1]CDSPSCT'!H41+'[1]CDSPSCT'!H42+'[1]CDSPSCT'!H43</f>
        <v>5388557367</v>
      </c>
      <c r="E67" s="194">
        <v>2617384453</v>
      </c>
      <c r="F67" s="195">
        <v>2824767037</v>
      </c>
    </row>
    <row r="68" spans="1:6" ht="20.25" customHeight="1">
      <c r="A68" s="190" t="s">
        <v>361</v>
      </c>
      <c r="B68" s="191">
        <v>315</v>
      </c>
      <c r="C68" s="192"/>
      <c r="D68" s="193">
        <f>'[1]CDSPSCT'!H44+'[1]CDSPSCT'!H45</f>
        <v>754290490</v>
      </c>
      <c r="E68" s="194">
        <v>299622490</v>
      </c>
      <c r="F68" s="195">
        <v>1180217814</v>
      </c>
    </row>
    <row r="69" spans="1:5" ht="20.25" customHeight="1">
      <c r="A69" s="190" t="s">
        <v>362</v>
      </c>
      <c r="B69" s="191">
        <v>316</v>
      </c>
      <c r="C69" s="192" t="s">
        <v>205</v>
      </c>
      <c r="D69" s="193">
        <f>'[1]CDSPSCT'!H46</f>
        <v>9388483258</v>
      </c>
      <c r="E69" s="194">
        <v>6584920860</v>
      </c>
    </row>
    <row r="70" spans="1:5" ht="20.25" customHeight="1">
      <c r="A70" s="190" t="s">
        <v>363</v>
      </c>
      <c r="B70" s="191">
        <v>317</v>
      </c>
      <c r="C70" s="192"/>
      <c r="D70" s="193"/>
      <c r="E70" s="194"/>
    </row>
    <row r="71" spans="1:5" ht="20.25" customHeight="1">
      <c r="A71" s="190" t="s">
        <v>364</v>
      </c>
      <c r="B71" s="191">
        <v>318</v>
      </c>
      <c r="C71" s="192"/>
      <c r="D71" s="193"/>
      <c r="E71" s="194"/>
    </row>
    <row r="72" spans="1:6" ht="20.25" customHeight="1">
      <c r="A72" s="190" t="s">
        <v>365</v>
      </c>
      <c r="B72" s="191">
        <v>319</v>
      </c>
      <c r="C72" s="192" t="s">
        <v>207</v>
      </c>
      <c r="D72" s="193">
        <f>'[1]CDSPSCT'!H47+'[1]CDSPSCT'!H48+'[1]CDSPSCT'!H49+'[1]CDSPSCT'!H50+'[1]CDSPSCT'!H51</f>
        <v>808344188</v>
      </c>
      <c r="E72" s="194">
        <v>1896175180</v>
      </c>
      <c r="F72" s="195">
        <v>7363396172</v>
      </c>
    </row>
    <row r="73" spans="1:5" ht="20.25" customHeight="1">
      <c r="A73" s="190" t="s">
        <v>366</v>
      </c>
      <c r="B73" s="191">
        <v>320</v>
      </c>
      <c r="C73" s="192"/>
      <c r="D73" s="193"/>
      <c r="E73" s="194"/>
    </row>
    <row r="74" spans="1:5" ht="20.25" customHeight="1">
      <c r="A74" s="190" t="s">
        <v>367</v>
      </c>
      <c r="B74" s="191" t="s">
        <v>368</v>
      </c>
      <c r="C74" s="192"/>
      <c r="D74" s="193">
        <f>'[1]CDSPSCT'!H53</f>
        <v>457572067</v>
      </c>
      <c r="E74" s="194">
        <v>195924315</v>
      </c>
    </row>
    <row r="75" spans="1:6" ht="20.25" customHeight="1">
      <c r="A75" s="188" t="s">
        <v>369</v>
      </c>
      <c r="B75" s="191">
        <v>330</v>
      </c>
      <c r="C75" s="192"/>
      <c r="D75" s="184">
        <f>SUM(D76:D82)</f>
        <v>76646767</v>
      </c>
      <c r="E75" s="194">
        <v>40444586</v>
      </c>
      <c r="F75" s="195">
        <v>51723652</v>
      </c>
    </row>
    <row r="76" spans="1:5" ht="20.25" customHeight="1">
      <c r="A76" s="190" t="s">
        <v>370</v>
      </c>
      <c r="B76" s="191">
        <v>331</v>
      </c>
      <c r="C76" s="192"/>
      <c r="D76" s="193"/>
      <c r="E76" s="194"/>
    </row>
    <row r="77" spans="1:5" ht="20.25" customHeight="1">
      <c r="A77" s="190" t="s">
        <v>371</v>
      </c>
      <c r="B77" s="191">
        <v>332</v>
      </c>
      <c r="C77" s="192"/>
      <c r="D77" s="193"/>
      <c r="E77" s="194"/>
    </row>
    <row r="78" spans="1:5" ht="20.25" customHeight="1">
      <c r="A78" s="190" t="s">
        <v>372</v>
      </c>
      <c r="B78" s="191">
        <v>333</v>
      </c>
      <c r="C78" s="192"/>
      <c r="D78" s="193"/>
      <c r="E78" s="194"/>
    </row>
    <row r="79" spans="1:5" ht="20.25" customHeight="1">
      <c r="A79" s="190" t="s">
        <v>373</v>
      </c>
      <c r="B79" s="191">
        <v>334</v>
      </c>
      <c r="C79" s="192"/>
      <c r="D79" s="193"/>
      <c r="E79" s="194"/>
    </row>
    <row r="80" spans="1:5" ht="20.25" customHeight="1">
      <c r="A80" s="190" t="s">
        <v>374</v>
      </c>
      <c r="B80" s="191">
        <v>335</v>
      </c>
      <c r="C80" s="192"/>
      <c r="D80" s="193"/>
      <c r="E80" s="194"/>
    </row>
    <row r="81" spans="1:6" ht="20.25" customHeight="1">
      <c r="A81" s="190" t="s">
        <v>375</v>
      </c>
      <c r="B81" s="191">
        <v>336</v>
      </c>
      <c r="C81" s="192"/>
      <c r="D81" s="193">
        <f>'[1]CDSPSCT'!H52</f>
        <v>76646767</v>
      </c>
      <c r="E81" s="194">
        <v>40444586</v>
      </c>
      <c r="F81" s="195">
        <v>51723652</v>
      </c>
    </row>
    <row r="82" spans="1:5" ht="20.25" customHeight="1">
      <c r="A82" s="190" t="s">
        <v>376</v>
      </c>
      <c r="B82" s="191">
        <v>337</v>
      </c>
      <c r="C82" s="192"/>
      <c r="D82" s="193"/>
      <c r="E82" s="194"/>
    </row>
    <row r="83" spans="1:5" ht="20.25" customHeight="1">
      <c r="A83" s="190" t="s">
        <v>377</v>
      </c>
      <c r="B83" s="191" t="s">
        <v>378</v>
      </c>
      <c r="C83" s="192"/>
      <c r="D83" s="193"/>
      <c r="E83" s="194"/>
    </row>
    <row r="84" spans="1:5" ht="20.25" customHeight="1">
      <c r="A84" s="190" t="s">
        <v>379</v>
      </c>
      <c r="B84" s="191" t="s">
        <v>380</v>
      </c>
      <c r="C84" s="192"/>
      <c r="D84" s="193"/>
      <c r="E84" s="194"/>
    </row>
    <row r="85" spans="1:6" ht="20.25" customHeight="1">
      <c r="A85" s="181" t="s">
        <v>381</v>
      </c>
      <c r="B85" s="191">
        <v>400</v>
      </c>
      <c r="C85" s="192"/>
      <c r="D85" s="184">
        <f>D86+D98</f>
        <v>79323183845</v>
      </c>
      <c r="E85" s="194">
        <v>38036750393</v>
      </c>
      <c r="F85" s="195">
        <v>28953387853</v>
      </c>
    </row>
    <row r="86" spans="1:6" ht="20.25" customHeight="1">
      <c r="A86" s="188" t="s">
        <v>382</v>
      </c>
      <c r="B86" s="191">
        <v>410</v>
      </c>
      <c r="C86" s="192" t="s">
        <v>208</v>
      </c>
      <c r="D86" s="184">
        <f>SUM(D87:D97)</f>
        <v>79323183845</v>
      </c>
      <c r="E86" s="194">
        <v>37840826078</v>
      </c>
      <c r="F86" s="195">
        <v>27418613978</v>
      </c>
    </row>
    <row r="87" spans="1:6" ht="20.25" customHeight="1">
      <c r="A87" s="190" t="s">
        <v>383</v>
      </c>
      <c r="B87" s="191">
        <v>411</v>
      </c>
      <c r="C87" s="192"/>
      <c r="D87" s="193">
        <f>'[1]CDSPSCT'!H54</f>
        <v>50000000000</v>
      </c>
      <c r="E87" s="194">
        <v>21399960000</v>
      </c>
      <c r="F87" s="195">
        <v>20000000000</v>
      </c>
    </row>
    <row r="88" spans="1:6" ht="20.25" customHeight="1">
      <c r="A88" s="190" t="s">
        <v>384</v>
      </c>
      <c r="B88" s="191">
        <v>412</v>
      </c>
      <c r="C88" s="192"/>
      <c r="D88" s="193">
        <f>'[1]CDSPSCT'!H55</f>
        <v>12920860900</v>
      </c>
      <c r="E88" s="194">
        <v>4177050000</v>
      </c>
      <c r="F88" s="195">
        <v>4177050000</v>
      </c>
    </row>
    <row r="89" spans="1:5" ht="20.25" customHeight="1">
      <c r="A89" s="190" t="s">
        <v>385</v>
      </c>
      <c r="B89" s="191">
        <v>413</v>
      </c>
      <c r="C89" s="192"/>
      <c r="D89" s="193"/>
      <c r="E89" s="194"/>
    </row>
    <row r="90" spans="1:5" ht="20.25" customHeight="1">
      <c r="A90" s="190" t="s">
        <v>386</v>
      </c>
      <c r="B90" s="191">
        <v>414</v>
      </c>
      <c r="C90" s="192"/>
      <c r="D90" s="193">
        <f>-'[1]CDSPSCT'!G58</f>
        <v>-132891400</v>
      </c>
      <c r="E90" s="194"/>
    </row>
    <row r="91" spans="1:5" ht="20.25" customHeight="1">
      <c r="A91" s="190" t="s">
        <v>387</v>
      </c>
      <c r="B91" s="191">
        <v>415</v>
      </c>
      <c r="C91" s="192"/>
      <c r="D91" s="193"/>
      <c r="E91" s="194"/>
    </row>
    <row r="92" spans="1:5" ht="20.25" customHeight="1">
      <c r="A92" s="190" t="s">
        <v>388</v>
      </c>
      <c r="B92" s="191">
        <v>416</v>
      </c>
      <c r="C92" s="192"/>
      <c r="D92" s="193"/>
      <c r="E92" s="194"/>
    </row>
    <row r="93" spans="1:6" ht="20.25" customHeight="1">
      <c r="A93" s="190" t="s">
        <v>389</v>
      </c>
      <c r="B93" s="191">
        <v>417</v>
      </c>
      <c r="C93" s="192"/>
      <c r="D93" s="193">
        <f>'[1]CDSPSCT'!H56</f>
        <v>4482879523</v>
      </c>
      <c r="E93" s="194">
        <v>2318337391</v>
      </c>
      <c r="F93" s="195">
        <v>2318337391</v>
      </c>
    </row>
    <row r="94" spans="1:6" ht="20.25" customHeight="1">
      <c r="A94" s="190" t="s">
        <v>390</v>
      </c>
      <c r="B94" s="191">
        <v>418</v>
      </c>
      <c r="C94" s="192"/>
      <c r="D94" s="193">
        <f>'[1]CDSPSCT'!H57</f>
        <v>704421255</v>
      </c>
      <c r="E94" s="194">
        <v>784487346</v>
      </c>
      <c r="F94" s="195">
        <v>784487346</v>
      </c>
    </row>
    <row r="95" spans="1:5" ht="20.25" customHeight="1">
      <c r="A95" s="190" t="s">
        <v>391</v>
      </c>
      <c r="B95" s="191">
        <v>419</v>
      </c>
      <c r="C95" s="192"/>
      <c r="D95" s="193"/>
      <c r="E95" s="194"/>
    </row>
    <row r="96" spans="1:6" ht="20.25" customHeight="1">
      <c r="A96" s="190" t="s">
        <v>392</v>
      </c>
      <c r="B96" s="191">
        <v>420</v>
      </c>
      <c r="C96" s="192"/>
      <c r="D96" s="193">
        <f>'[1]CDSPSCT'!H59+'[1]CDSPSCT'!H60</f>
        <v>11347913567</v>
      </c>
      <c r="E96" s="194">
        <v>9160991341</v>
      </c>
      <c r="F96" s="195">
        <v>138739241</v>
      </c>
    </row>
    <row r="97" spans="1:5" ht="20.25" customHeight="1">
      <c r="A97" s="190" t="s">
        <v>393</v>
      </c>
      <c r="B97" s="191">
        <v>421</v>
      </c>
      <c r="C97" s="192"/>
      <c r="D97" s="193"/>
      <c r="E97" s="194"/>
    </row>
    <row r="98" spans="1:6" ht="20.25" customHeight="1">
      <c r="A98" s="188" t="s">
        <v>394</v>
      </c>
      <c r="B98" s="191" t="s">
        <v>395</v>
      </c>
      <c r="C98" s="192"/>
      <c r="D98" s="184">
        <f>SUM(D99:D100)</f>
        <v>0</v>
      </c>
      <c r="E98" s="194">
        <v>195924315</v>
      </c>
      <c r="F98" s="195">
        <v>1534773875</v>
      </c>
    </row>
    <row r="99" spans="1:5" ht="20.25" customHeight="1">
      <c r="A99" s="190" t="s">
        <v>396</v>
      </c>
      <c r="B99" s="191" t="s">
        <v>397</v>
      </c>
      <c r="C99" s="192"/>
      <c r="D99" s="193"/>
      <c r="E99" s="194"/>
    </row>
    <row r="100" spans="1:5" ht="20.25" customHeight="1">
      <c r="A100" s="198" t="s">
        <v>398</v>
      </c>
      <c r="B100" s="199" t="s">
        <v>399</v>
      </c>
      <c r="C100" s="200"/>
      <c r="D100" s="201"/>
      <c r="E100" s="202"/>
    </row>
    <row r="101" spans="1:6" ht="20.25" customHeight="1" thickBot="1">
      <c r="A101" s="203" t="s">
        <v>400</v>
      </c>
      <c r="B101" s="204" t="s">
        <v>401</v>
      </c>
      <c r="C101" s="205"/>
      <c r="D101" s="206">
        <f>D85+D62</f>
        <v>211463492192</v>
      </c>
      <c r="E101" s="207">
        <v>170259663551</v>
      </c>
      <c r="F101" s="195">
        <v>72968180849</v>
      </c>
    </row>
    <row r="102" spans="1:6" ht="13.5" thickTop="1">
      <c r="A102" s="217"/>
      <c r="F102" s="195"/>
    </row>
    <row r="103" spans="1:5" ht="19.5" thickBot="1">
      <c r="A103" s="399" t="s">
        <v>402</v>
      </c>
      <c r="B103" s="399"/>
      <c r="C103" s="399"/>
      <c r="D103" s="399"/>
      <c r="E103" s="399"/>
    </row>
    <row r="104" spans="1:5" s="222" customFormat="1" ht="18" customHeight="1" thickTop="1">
      <c r="A104" s="218" t="s">
        <v>403</v>
      </c>
      <c r="B104" s="219" t="s">
        <v>404</v>
      </c>
      <c r="C104" s="219" t="s">
        <v>307</v>
      </c>
      <c r="D104" s="220">
        <v>40543</v>
      </c>
      <c r="E104" s="221">
        <v>40179</v>
      </c>
    </row>
    <row r="105" spans="1:5" ht="18" customHeight="1">
      <c r="A105" s="223" t="s">
        <v>405</v>
      </c>
      <c r="B105" s="224"/>
      <c r="C105" s="225"/>
      <c r="D105" s="226"/>
      <c r="E105" s="227"/>
    </row>
    <row r="106" spans="1:5" ht="18" customHeight="1">
      <c r="A106" s="190" t="s">
        <v>406</v>
      </c>
      <c r="B106" s="228"/>
      <c r="C106" s="229"/>
      <c r="D106" s="230"/>
      <c r="E106" s="231"/>
    </row>
    <row r="107" spans="1:5" ht="18" customHeight="1">
      <c r="A107" s="190" t="s">
        <v>407</v>
      </c>
      <c r="B107" s="228"/>
      <c r="C107" s="229"/>
      <c r="D107" s="230"/>
      <c r="E107" s="231"/>
    </row>
    <row r="108" spans="1:5" ht="18" customHeight="1">
      <c r="A108" s="190" t="s">
        <v>408</v>
      </c>
      <c r="B108" s="228"/>
      <c r="C108" s="229"/>
      <c r="D108" s="230"/>
      <c r="E108" s="231"/>
    </row>
    <row r="109" spans="1:5" ht="18" customHeight="1">
      <c r="A109" s="190" t="s">
        <v>409</v>
      </c>
      <c r="B109" s="228"/>
      <c r="C109" s="229"/>
      <c r="D109" s="230"/>
      <c r="E109" s="231"/>
    </row>
    <row r="110" spans="1:5" ht="18" customHeight="1" thickBot="1">
      <c r="A110" s="232" t="s">
        <v>410</v>
      </c>
      <c r="B110" s="233"/>
      <c r="C110" s="234"/>
      <c r="D110" s="235"/>
      <c r="E110" s="236"/>
    </row>
    <row r="111" ht="30" customHeight="1" thickTop="1">
      <c r="E111" s="237" t="s">
        <v>411</v>
      </c>
    </row>
    <row r="112" spans="1:6" s="240" customFormat="1" ht="24.75" customHeight="1">
      <c r="A112" s="238" t="s">
        <v>412</v>
      </c>
      <c r="B112" s="400" t="s">
        <v>413</v>
      </c>
      <c r="C112" s="400"/>
      <c r="D112" s="239"/>
      <c r="E112" s="400" t="s">
        <v>414</v>
      </c>
      <c r="F112" s="400"/>
    </row>
    <row r="116" ht="12.75">
      <c r="D116" s="172">
        <f>D101-D60</f>
        <v>0.4000244140625</v>
      </c>
    </row>
  </sheetData>
  <sheetProtection/>
  <mergeCells count="5">
    <mergeCell ref="C1:E1"/>
    <mergeCell ref="C2:F2"/>
    <mergeCell ref="A103:E103"/>
    <mergeCell ref="B112:C112"/>
    <mergeCell ref="E112:F11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F63"/>
  <sheetViews>
    <sheetView zoomScale="110" zoomScaleNormal="110" zoomScalePageLayoutView="0" workbookViewId="0" topLeftCell="A1">
      <selection activeCell="D19" sqref="D19"/>
    </sheetView>
  </sheetViews>
  <sheetFormatPr defaultColWidth="9.140625" defaultRowHeight="12.75"/>
  <cols>
    <col min="1" max="1" width="40.28125" style="0" bestFit="1" customWidth="1"/>
    <col min="2" max="2" width="8.421875" style="0" customWidth="1"/>
    <col min="3" max="3" width="12.28125" style="0" customWidth="1"/>
    <col min="4" max="4" width="18.57421875" style="249" customWidth="1"/>
    <col min="5" max="5" width="16.7109375" style="0" customWidth="1"/>
    <col min="6" max="6" width="20.00390625" style="0" customWidth="1"/>
  </cols>
  <sheetData>
    <row r="1" spans="1:5" s="257" customFormat="1" ht="14.25">
      <c r="A1" s="263" t="s">
        <v>433</v>
      </c>
      <c r="B1" s="265"/>
      <c r="C1" s="263" t="s">
        <v>434</v>
      </c>
      <c r="D1" s="267">
        <v>14000000</v>
      </c>
      <c r="E1" s="266">
        <v>67000000</v>
      </c>
    </row>
    <row r="2" spans="1:6" ht="14.25">
      <c r="A2" s="254" t="s">
        <v>433</v>
      </c>
      <c r="B2" s="254"/>
      <c r="C2" s="254" t="s">
        <v>434</v>
      </c>
      <c r="D2" s="268">
        <v>21000000</v>
      </c>
      <c r="E2" s="255"/>
      <c r="F2" s="249"/>
    </row>
    <row r="3" spans="1:6" ht="14.25">
      <c r="A3" s="254" t="s">
        <v>478</v>
      </c>
      <c r="B3" s="254"/>
      <c r="C3" s="254" t="s">
        <v>479</v>
      </c>
      <c r="D3" s="268">
        <v>5221000000</v>
      </c>
      <c r="E3" s="255"/>
      <c r="F3" s="249"/>
    </row>
    <row r="4" spans="1:6" ht="14.25">
      <c r="A4" s="245" t="s">
        <v>441</v>
      </c>
      <c r="B4" s="245"/>
      <c r="C4" s="245" t="s">
        <v>442</v>
      </c>
      <c r="D4" s="269"/>
      <c r="E4" s="246">
        <v>19577909</v>
      </c>
      <c r="F4" s="249"/>
    </row>
    <row r="5" spans="1:6" ht="14.25">
      <c r="A5" s="254" t="s">
        <v>480</v>
      </c>
      <c r="B5" s="254"/>
      <c r="C5" s="254" t="s">
        <v>481</v>
      </c>
      <c r="D5" s="268"/>
      <c r="E5" s="255">
        <v>4700000000</v>
      </c>
      <c r="F5" s="249"/>
    </row>
    <row r="6" spans="1:6" ht="14.25">
      <c r="A6" s="245" t="s">
        <v>457</v>
      </c>
      <c r="B6" s="245"/>
      <c r="C6" s="245" t="s">
        <v>458</v>
      </c>
      <c r="D6" s="269"/>
      <c r="E6" s="246">
        <v>6774400</v>
      </c>
      <c r="F6" s="249"/>
    </row>
    <row r="7" spans="1:6" ht="14.25">
      <c r="A7" s="245" t="s">
        <v>459</v>
      </c>
      <c r="B7" s="245"/>
      <c r="C7" s="245" t="s">
        <v>460</v>
      </c>
      <c r="D7" s="269"/>
      <c r="E7" s="246">
        <v>125800000</v>
      </c>
      <c r="F7" s="249"/>
    </row>
    <row r="8" spans="1:6" ht="14.25">
      <c r="A8" s="254" t="s">
        <v>459</v>
      </c>
      <c r="B8" s="254"/>
      <c r="C8" s="254" t="s">
        <v>460</v>
      </c>
      <c r="D8" s="268"/>
      <c r="E8" s="255">
        <v>30000000</v>
      </c>
      <c r="F8" s="249"/>
    </row>
    <row r="9" spans="1:6" ht="14.25">
      <c r="A9" s="254" t="s">
        <v>486</v>
      </c>
      <c r="B9" s="254"/>
      <c r="C9" s="254" t="s">
        <v>487</v>
      </c>
      <c r="D9" s="268">
        <v>2660071402</v>
      </c>
      <c r="E9" s="255"/>
      <c r="F9" s="249"/>
    </row>
    <row r="10" spans="1:6" ht="14.25">
      <c r="A10" s="245" t="s">
        <v>463</v>
      </c>
      <c r="B10" s="245"/>
      <c r="C10" s="245" t="s">
        <v>464</v>
      </c>
      <c r="D10" s="269"/>
      <c r="E10" s="246">
        <v>77055143</v>
      </c>
      <c r="F10" s="249"/>
    </row>
    <row r="11" spans="1:6" ht="14.25">
      <c r="A11" s="245" t="s">
        <v>465</v>
      </c>
      <c r="B11" s="245"/>
      <c r="C11" s="245" t="s">
        <v>466</v>
      </c>
      <c r="D11" s="269"/>
      <c r="E11" s="246">
        <v>99663000</v>
      </c>
      <c r="F11" s="249"/>
    </row>
    <row r="12" spans="1:6" ht="14.25">
      <c r="A12" s="254" t="s">
        <v>488</v>
      </c>
      <c r="B12" s="254"/>
      <c r="C12" s="254" t="s">
        <v>489</v>
      </c>
      <c r="D12" s="268"/>
      <c r="E12" s="255">
        <v>183983768</v>
      </c>
      <c r="F12" s="249"/>
    </row>
    <row r="13" spans="1:6" ht="14.25">
      <c r="A13" s="254" t="s">
        <v>490</v>
      </c>
      <c r="B13" s="254"/>
      <c r="C13" s="254" t="s">
        <v>491</v>
      </c>
      <c r="D13" s="268"/>
      <c r="E13" s="255">
        <v>902188</v>
      </c>
      <c r="F13" s="249"/>
    </row>
    <row r="14" spans="1:6" ht="14.25">
      <c r="A14" s="243" t="s">
        <v>496</v>
      </c>
      <c r="B14" s="264"/>
      <c r="C14" s="243" t="s">
        <v>497</v>
      </c>
      <c r="D14" s="270">
        <v>115180000000</v>
      </c>
      <c r="E14" s="244">
        <v>153130000000</v>
      </c>
      <c r="F14" s="249"/>
    </row>
    <row r="15" spans="1:6" ht="14.25">
      <c r="A15" s="254" t="s">
        <v>474</v>
      </c>
      <c r="B15" s="254"/>
      <c r="C15" s="254" t="s">
        <v>475</v>
      </c>
      <c r="D15" s="268">
        <v>82371178273</v>
      </c>
      <c r="E15" s="255"/>
      <c r="F15" s="249"/>
    </row>
    <row r="16" spans="1:6" ht="14.25">
      <c r="A16" s="241" t="s">
        <v>415</v>
      </c>
      <c r="B16" s="241"/>
      <c r="C16" s="241" t="s">
        <v>416</v>
      </c>
      <c r="D16" s="271">
        <v>955681549</v>
      </c>
      <c r="E16" s="242">
        <v>123074868</v>
      </c>
      <c r="F16" s="249"/>
    </row>
    <row r="17" spans="1:6" ht="14.25">
      <c r="A17" s="254" t="s">
        <v>415</v>
      </c>
      <c r="B17" s="254"/>
      <c r="C17" s="254" t="s">
        <v>416</v>
      </c>
      <c r="D17" s="268">
        <v>1879789694</v>
      </c>
      <c r="E17" s="255"/>
      <c r="F17" s="249"/>
    </row>
    <row r="18" spans="1:6" ht="14.25">
      <c r="A18" s="241" t="s">
        <v>417</v>
      </c>
      <c r="B18" s="241"/>
      <c r="C18" s="241" t="s">
        <v>418</v>
      </c>
      <c r="D18" s="271">
        <v>20343750</v>
      </c>
      <c r="E18" s="242"/>
      <c r="F18" s="249"/>
    </row>
    <row r="19" spans="1:6" ht="14.25">
      <c r="A19" s="241" t="s">
        <v>419</v>
      </c>
      <c r="B19" s="241"/>
      <c r="C19" s="241" t="s">
        <v>420</v>
      </c>
      <c r="D19" s="271"/>
      <c r="E19" s="242">
        <v>36995904</v>
      </c>
      <c r="F19" s="249"/>
    </row>
    <row r="20" spans="1:6" ht="14.25">
      <c r="A20" s="254" t="s">
        <v>419</v>
      </c>
      <c r="B20" s="254"/>
      <c r="C20" s="254" t="s">
        <v>420</v>
      </c>
      <c r="D20" s="268">
        <v>3635122678</v>
      </c>
      <c r="E20" s="255">
        <v>1467541</v>
      </c>
      <c r="F20" s="249"/>
    </row>
    <row r="21" spans="1:6" ht="14.25">
      <c r="A21" s="245" t="s">
        <v>421</v>
      </c>
      <c r="B21" s="245"/>
      <c r="C21" s="245" t="s">
        <v>422</v>
      </c>
      <c r="D21" s="272"/>
      <c r="E21" s="247">
        <v>100000000</v>
      </c>
      <c r="F21" s="249"/>
    </row>
    <row r="22" spans="1:6" ht="14.25">
      <c r="A22" s="254" t="s">
        <v>421</v>
      </c>
      <c r="B22" s="254"/>
      <c r="C22" s="254" t="s">
        <v>422</v>
      </c>
      <c r="D22" s="268"/>
      <c r="E22" s="255">
        <v>9754190519</v>
      </c>
      <c r="F22" s="249"/>
    </row>
    <row r="23" spans="1:6" ht="14.25">
      <c r="A23" s="254" t="s">
        <v>476</v>
      </c>
      <c r="B23" s="254"/>
      <c r="C23" s="254" t="s">
        <v>477</v>
      </c>
      <c r="D23" s="268"/>
      <c r="E23" s="255">
        <v>400000</v>
      </c>
      <c r="F23" s="249"/>
    </row>
    <row r="24" spans="1:6" ht="14.25">
      <c r="A24" s="245" t="s">
        <v>423</v>
      </c>
      <c r="B24" s="245"/>
      <c r="C24" s="245" t="s">
        <v>424</v>
      </c>
      <c r="D24" s="272">
        <v>213025432</v>
      </c>
      <c r="E24" s="246"/>
      <c r="F24" s="249"/>
    </row>
    <row r="25" spans="1:6" ht="14.25">
      <c r="A25" s="245" t="s">
        <v>425</v>
      </c>
      <c r="B25" s="245"/>
      <c r="C25" s="245" t="s">
        <v>426</v>
      </c>
      <c r="D25" s="272">
        <v>3000000</v>
      </c>
      <c r="E25" s="247">
        <v>80040000</v>
      </c>
      <c r="F25" s="249"/>
    </row>
    <row r="26" spans="1:6" ht="14.25">
      <c r="A26" s="245" t="s">
        <v>427</v>
      </c>
      <c r="B26" s="245"/>
      <c r="C26" s="245" t="s">
        <v>428</v>
      </c>
      <c r="D26" s="272">
        <v>18270000</v>
      </c>
      <c r="E26" s="247">
        <v>39118000</v>
      </c>
      <c r="F26" s="249"/>
    </row>
    <row r="27" spans="1:6" ht="14.25">
      <c r="A27" s="245" t="s">
        <v>429</v>
      </c>
      <c r="B27" s="245"/>
      <c r="C27" s="245" t="s">
        <v>430</v>
      </c>
      <c r="D27" s="272"/>
      <c r="E27" s="247">
        <v>219479132</v>
      </c>
      <c r="F27" s="249"/>
    </row>
    <row r="28" spans="1:6" ht="14.25">
      <c r="A28" s="245" t="s">
        <v>431</v>
      </c>
      <c r="B28" s="245"/>
      <c r="C28" s="245" t="s">
        <v>432</v>
      </c>
      <c r="D28" s="272">
        <v>10769400</v>
      </c>
      <c r="E28" s="246">
        <v>68754120</v>
      </c>
      <c r="F28" s="249"/>
    </row>
    <row r="29" spans="1:6" ht="14.25">
      <c r="A29" s="245" t="s">
        <v>435</v>
      </c>
      <c r="B29" s="245"/>
      <c r="C29" s="245" t="s">
        <v>436</v>
      </c>
      <c r="D29" s="269"/>
      <c r="E29" s="246">
        <v>11008464</v>
      </c>
      <c r="F29" s="249"/>
    </row>
    <row r="30" spans="1:6" ht="14.25">
      <c r="A30" s="245" t="s">
        <v>437</v>
      </c>
      <c r="B30" s="245"/>
      <c r="C30" s="245" t="s">
        <v>438</v>
      </c>
      <c r="D30" s="269"/>
      <c r="E30" s="246">
        <v>20000000</v>
      </c>
      <c r="F30" s="249"/>
    </row>
    <row r="31" spans="1:6" ht="14.25">
      <c r="A31" s="245" t="s">
        <v>439</v>
      </c>
      <c r="B31" s="245"/>
      <c r="C31" s="245" t="s">
        <v>440</v>
      </c>
      <c r="D31" s="269"/>
      <c r="E31" s="246">
        <v>234700000</v>
      </c>
      <c r="F31" s="249"/>
    </row>
    <row r="32" spans="1:6" s="257" customFormat="1" ht="14.25">
      <c r="A32" s="245" t="s">
        <v>443</v>
      </c>
      <c r="B32" s="245"/>
      <c r="C32" s="245" t="s">
        <v>444</v>
      </c>
      <c r="D32" s="272">
        <v>39046</v>
      </c>
      <c r="E32" s="246">
        <v>34000000</v>
      </c>
      <c r="F32" s="256"/>
    </row>
    <row r="33" spans="1:6" s="257" customFormat="1" ht="14.25">
      <c r="A33" s="254" t="s">
        <v>443</v>
      </c>
      <c r="B33" s="254"/>
      <c r="C33" s="254" t="s">
        <v>444</v>
      </c>
      <c r="D33" s="268">
        <v>8050000000</v>
      </c>
      <c r="E33" s="255">
        <v>39984635734</v>
      </c>
      <c r="F33" s="256"/>
    </row>
    <row r="34" spans="1:6" s="257" customFormat="1" ht="14.25">
      <c r="A34" s="245" t="s">
        <v>445</v>
      </c>
      <c r="B34" s="245"/>
      <c r="C34" s="245" t="s">
        <v>446</v>
      </c>
      <c r="D34" s="272">
        <v>186698</v>
      </c>
      <c r="E34" s="246"/>
      <c r="F34" s="256"/>
    </row>
    <row r="35" spans="1:6" s="257" customFormat="1" ht="14.25">
      <c r="A35" s="254" t="s">
        <v>445</v>
      </c>
      <c r="B35" s="254"/>
      <c r="C35" s="254" t="s">
        <v>446</v>
      </c>
      <c r="D35" s="273"/>
      <c r="E35" s="248">
        <v>644600</v>
      </c>
      <c r="F35" s="256"/>
    </row>
    <row r="36" spans="1:6" s="257" customFormat="1" ht="14.25">
      <c r="A36" s="245" t="s">
        <v>447</v>
      </c>
      <c r="B36" s="245"/>
      <c r="C36" s="245" t="s">
        <v>448</v>
      </c>
      <c r="D36" s="272"/>
      <c r="E36" s="246">
        <v>13950599</v>
      </c>
      <c r="F36" s="256"/>
    </row>
    <row r="37" spans="1:6" s="257" customFormat="1" ht="14.25">
      <c r="A37" s="254" t="s">
        <v>447</v>
      </c>
      <c r="B37" s="254"/>
      <c r="C37" s="254" t="s">
        <v>448</v>
      </c>
      <c r="D37" s="273"/>
      <c r="E37" s="248">
        <v>106615162</v>
      </c>
      <c r="F37" s="256"/>
    </row>
    <row r="38" spans="1:6" s="257" customFormat="1" ht="14.25">
      <c r="A38" s="245" t="s">
        <v>449</v>
      </c>
      <c r="B38" s="245"/>
      <c r="C38" s="245" t="s">
        <v>450</v>
      </c>
      <c r="D38" s="269"/>
      <c r="E38" s="246">
        <v>108913399</v>
      </c>
      <c r="F38" s="256"/>
    </row>
    <row r="39" spans="1:6" s="257" customFormat="1" ht="14.25">
      <c r="A39" s="254" t="s">
        <v>449</v>
      </c>
      <c r="B39" s="254"/>
      <c r="C39" s="254" t="s">
        <v>450</v>
      </c>
      <c r="D39" s="268">
        <v>2955482</v>
      </c>
      <c r="E39" s="255">
        <v>1948197962</v>
      </c>
      <c r="F39" s="256"/>
    </row>
    <row r="40" spans="1:6" s="257" customFormat="1" ht="14.25">
      <c r="A40" s="245" t="s">
        <v>451</v>
      </c>
      <c r="B40" s="245"/>
      <c r="C40" s="245" t="s">
        <v>452</v>
      </c>
      <c r="D40" s="272"/>
      <c r="E40" s="246">
        <v>135997500</v>
      </c>
      <c r="F40" s="256"/>
    </row>
    <row r="41" spans="1:6" s="257" customFormat="1" ht="14.25">
      <c r="A41" s="254" t="s">
        <v>451</v>
      </c>
      <c r="B41" s="254"/>
      <c r="C41" s="254" t="s">
        <v>452</v>
      </c>
      <c r="D41" s="268"/>
      <c r="E41" s="255">
        <v>3290000000</v>
      </c>
      <c r="F41" s="256"/>
    </row>
    <row r="42" spans="1:6" s="257" customFormat="1" ht="14.25">
      <c r="A42" s="245" t="s">
        <v>453</v>
      </c>
      <c r="B42" s="245"/>
      <c r="C42" s="245" t="s">
        <v>454</v>
      </c>
      <c r="D42" s="272"/>
      <c r="E42" s="247">
        <v>7898182</v>
      </c>
      <c r="F42" s="256"/>
    </row>
    <row r="43" spans="1:6" s="257" customFormat="1" ht="14.25">
      <c r="A43" s="254" t="s">
        <v>482</v>
      </c>
      <c r="B43" s="254"/>
      <c r="C43" s="254" t="s">
        <v>483</v>
      </c>
      <c r="D43" s="268"/>
      <c r="E43" s="255">
        <v>222220530</v>
      </c>
      <c r="F43" s="256"/>
    </row>
    <row r="44" spans="1:6" s="257" customFormat="1" ht="14.25">
      <c r="A44" s="245" t="s">
        <v>455</v>
      </c>
      <c r="B44" s="245"/>
      <c r="C44" s="245" t="s">
        <v>456</v>
      </c>
      <c r="D44" s="269"/>
      <c r="E44" s="246">
        <v>413792725</v>
      </c>
      <c r="F44" s="256"/>
    </row>
    <row r="45" spans="1:6" s="257" customFormat="1" ht="14.25">
      <c r="A45" s="254" t="s">
        <v>455</v>
      </c>
      <c r="B45" s="254"/>
      <c r="C45" s="254" t="s">
        <v>456</v>
      </c>
      <c r="D45" s="268"/>
      <c r="E45" s="255">
        <v>2458091533</v>
      </c>
      <c r="F45" s="256"/>
    </row>
    <row r="46" spans="1:6" s="257" customFormat="1" ht="14.25">
      <c r="A46" s="254" t="s">
        <v>484</v>
      </c>
      <c r="B46" s="254"/>
      <c r="C46" s="254" t="s">
        <v>485</v>
      </c>
      <c r="D46" s="268"/>
      <c r="E46" s="255">
        <v>10550617</v>
      </c>
      <c r="F46" s="256"/>
    </row>
    <row r="47" spans="1:6" s="257" customFormat="1" ht="14.25">
      <c r="A47" s="245" t="s">
        <v>461</v>
      </c>
      <c r="B47" s="245"/>
      <c r="C47" s="245" t="s">
        <v>462</v>
      </c>
      <c r="D47" s="272">
        <v>1866975</v>
      </c>
      <c r="E47" s="246"/>
      <c r="F47" s="256"/>
    </row>
    <row r="48" spans="1:6" s="257" customFormat="1" ht="14.25">
      <c r="A48" s="245" t="s">
        <v>467</v>
      </c>
      <c r="B48" s="245"/>
      <c r="C48" s="245" t="s">
        <v>468</v>
      </c>
      <c r="D48" s="269"/>
      <c r="E48" s="246">
        <v>247806859</v>
      </c>
      <c r="F48" s="256"/>
    </row>
    <row r="49" spans="1:6" s="257" customFormat="1" ht="14.25">
      <c r="A49" s="254" t="s">
        <v>467</v>
      </c>
      <c r="B49" s="254"/>
      <c r="C49" s="254" t="s">
        <v>468</v>
      </c>
      <c r="D49" s="268"/>
      <c r="E49" s="255">
        <v>5325950</v>
      </c>
      <c r="F49" s="256"/>
    </row>
    <row r="50" spans="1:6" s="257" customFormat="1" ht="14.25">
      <c r="A50" s="245" t="s">
        <v>469</v>
      </c>
      <c r="B50" s="245"/>
      <c r="C50" s="245" t="s">
        <v>470</v>
      </c>
      <c r="D50" s="269"/>
      <c r="E50" s="246">
        <v>12255000</v>
      </c>
      <c r="F50" s="256"/>
    </row>
    <row r="51" spans="1:6" s="257" customFormat="1" ht="14.25">
      <c r="A51" s="245" t="s">
        <v>471</v>
      </c>
      <c r="B51" s="245"/>
      <c r="C51" s="245" t="s">
        <v>472</v>
      </c>
      <c r="D51" s="269"/>
      <c r="E51" s="246">
        <v>199701281</v>
      </c>
      <c r="F51" s="256"/>
    </row>
    <row r="52" spans="1:6" s="257" customFormat="1" ht="14.25">
      <c r="A52" s="245" t="s">
        <v>467</v>
      </c>
      <c r="B52" s="245"/>
      <c r="C52" s="245" t="s">
        <v>473</v>
      </c>
      <c r="D52" s="269"/>
      <c r="E52" s="246">
        <v>315043506</v>
      </c>
      <c r="F52" s="256"/>
    </row>
    <row r="53" spans="1:6" s="257" customFormat="1" ht="14.25">
      <c r="A53" s="254" t="s">
        <v>467</v>
      </c>
      <c r="B53" s="254"/>
      <c r="C53" s="254" t="s">
        <v>473</v>
      </c>
      <c r="D53" s="268"/>
      <c r="E53" s="255">
        <v>87610547</v>
      </c>
      <c r="F53" s="256"/>
    </row>
    <row r="54" spans="1:6" s="257" customFormat="1" ht="14.25">
      <c r="A54" s="258" t="s">
        <v>492</v>
      </c>
      <c r="B54" s="259"/>
      <c r="C54" s="258" t="s">
        <v>493</v>
      </c>
      <c r="D54" s="274">
        <v>1000000</v>
      </c>
      <c r="E54" s="260">
        <v>2260000000</v>
      </c>
      <c r="F54" s="256"/>
    </row>
    <row r="55" spans="1:5" s="257" customFormat="1" ht="14.25">
      <c r="A55" s="258" t="s">
        <v>494</v>
      </c>
      <c r="B55" s="259"/>
      <c r="C55" s="258" t="s">
        <v>495</v>
      </c>
      <c r="D55" s="274">
        <v>32847597983</v>
      </c>
      <c r="E55" s="260">
        <v>32847597983</v>
      </c>
    </row>
    <row r="56" spans="1:5" s="257" customFormat="1" ht="14.25">
      <c r="A56" s="261" t="s">
        <v>498</v>
      </c>
      <c r="B56" s="171"/>
      <c r="C56" s="261" t="s">
        <v>499</v>
      </c>
      <c r="D56" s="275">
        <v>2260000000</v>
      </c>
      <c r="E56" s="262">
        <v>1000000</v>
      </c>
    </row>
    <row r="57" s="257" customFormat="1" ht="12.75">
      <c r="D57" s="256"/>
    </row>
    <row r="58" s="257" customFormat="1" ht="12.75">
      <c r="D58" s="256"/>
    </row>
    <row r="59" s="257" customFormat="1" ht="12.75">
      <c r="D59" s="256"/>
    </row>
    <row r="60" s="257" customFormat="1" ht="12.75">
      <c r="D60" s="256"/>
    </row>
    <row r="61" s="257" customFormat="1" ht="12.75">
      <c r="D61" s="256"/>
    </row>
    <row r="62" s="257" customFormat="1" ht="12.75">
      <c r="D62" s="256"/>
    </row>
    <row r="63" s="257" customFormat="1" ht="12.75">
      <c r="D63" s="256"/>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J18" sqref="J18"/>
    </sheetView>
  </sheetViews>
  <sheetFormatPr defaultColWidth="9.140625" defaultRowHeight="12.75"/>
  <cols>
    <col min="2" max="2" width="7.421875" style="0" customWidth="1"/>
    <col min="4" max="4" width="5.28125" style="0" customWidth="1"/>
    <col min="7" max="7" width="7.57421875" style="0" customWidth="1"/>
    <col min="8" max="8" width="7.00390625" style="0" customWidth="1"/>
    <col min="9" max="9" width="4.28125" style="0" customWidth="1"/>
    <col min="16" max="16" width="7.421875" style="0" customWidth="1"/>
    <col min="18" max="18" width="8.57421875" style="0" customWidth="1"/>
    <col min="19" max="19" width="9.00390625" style="0" customWidth="1"/>
  </cols>
  <sheetData>
    <row r="1" spans="1:19" ht="216.75">
      <c r="A1" s="315"/>
      <c r="B1" s="316" t="s">
        <v>103</v>
      </c>
      <c r="C1" s="316"/>
      <c r="D1" s="345"/>
      <c r="E1" s="63"/>
      <c r="F1" s="63" t="s">
        <v>93</v>
      </c>
      <c r="G1" s="63"/>
      <c r="H1" s="63" t="s">
        <v>94</v>
      </c>
      <c r="I1" s="63" t="s">
        <v>95</v>
      </c>
      <c r="J1" s="63"/>
      <c r="K1" s="63" t="s">
        <v>96</v>
      </c>
      <c r="L1" s="63"/>
      <c r="M1" s="63" t="s">
        <v>97</v>
      </c>
      <c r="N1" s="63"/>
      <c r="O1" s="63" t="s">
        <v>100</v>
      </c>
      <c r="P1" s="57"/>
      <c r="Q1" s="63" t="s">
        <v>107</v>
      </c>
      <c r="R1" s="317"/>
      <c r="S1" s="63" t="s">
        <v>110</v>
      </c>
    </row>
    <row r="2" spans="1:19" ht="14.25">
      <c r="A2" s="318" t="s">
        <v>517</v>
      </c>
      <c r="B2" s="341">
        <v>200000000</v>
      </c>
      <c r="C2" s="319" t="s">
        <v>518</v>
      </c>
      <c r="D2" s="341"/>
      <c r="E2" s="144" t="s">
        <v>519</v>
      </c>
      <c r="F2" s="340">
        <v>218040000</v>
      </c>
      <c r="G2" s="321" t="s">
        <v>520</v>
      </c>
      <c r="H2" s="340">
        <v>343541963</v>
      </c>
      <c r="I2" s="320"/>
      <c r="J2" s="321" t="s">
        <v>521</v>
      </c>
      <c r="K2" s="320"/>
      <c r="L2" s="321" t="s">
        <v>522</v>
      </c>
      <c r="M2" s="340">
        <v>94474120</v>
      </c>
      <c r="N2" s="321" t="s">
        <v>523</v>
      </c>
      <c r="O2" s="340"/>
      <c r="P2" s="321" t="s">
        <v>524</v>
      </c>
      <c r="Q2" s="340">
        <f>4016372970-K10</f>
        <v>2756372970</v>
      </c>
      <c r="R2" s="321" t="s">
        <v>525</v>
      </c>
      <c r="S2" s="340">
        <v>1129426525</v>
      </c>
    </row>
    <row r="3" spans="1:19" ht="14.25">
      <c r="A3" s="318" t="s">
        <v>526</v>
      </c>
      <c r="B3" s="341">
        <v>2344645105</v>
      </c>
      <c r="C3" s="319" t="s">
        <v>527</v>
      </c>
      <c r="D3" s="341"/>
      <c r="E3" s="144" t="s">
        <v>528</v>
      </c>
      <c r="F3" s="340">
        <v>-3623167</v>
      </c>
      <c r="G3" s="321" t="s">
        <v>529</v>
      </c>
      <c r="H3" s="322"/>
      <c r="I3" s="320"/>
      <c r="J3" s="321" t="s">
        <v>530</v>
      </c>
      <c r="K3" s="340"/>
      <c r="L3" s="321" t="s">
        <v>531</v>
      </c>
      <c r="M3" s="340">
        <v>-22269400</v>
      </c>
      <c r="N3" s="321" t="s">
        <v>532</v>
      </c>
      <c r="O3" s="340"/>
      <c r="P3" s="321" t="s">
        <v>533</v>
      </c>
      <c r="Q3" s="340">
        <v>606407260</v>
      </c>
      <c r="R3" s="321" t="s">
        <v>534</v>
      </c>
      <c r="S3" s="340">
        <v>118445375</v>
      </c>
    </row>
    <row r="4" spans="1:19" ht="14.25">
      <c r="A4" s="318" t="s">
        <v>535</v>
      </c>
      <c r="B4" s="341">
        <v>-123074868</v>
      </c>
      <c r="C4" s="319" t="s">
        <v>536</v>
      </c>
      <c r="D4" s="341">
        <v>33196091</v>
      </c>
      <c r="E4" s="144" t="s">
        <v>537</v>
      </c>
      <c r="F4" s="340">
        <v>13950599</v>
      </c>
      <c r="G4" s="320"/>
      <c r="H4" s="320"/>
      <c r="I4" s="320"/>
      <c r="J4" s="321" t="s">
        <v>533</v>
      </c>
      <c r="K4" s="340">
        <f>686803811-606407260</f>
        <v>80396551</v>
      </c>
      <c r="L4" s="321" t="s">
        <v>538</v>
      </c>
      <c r="M4" s="340">
        <f>67000000-14000000</f>
        <v>53000000</v>
      </c>
      <c r="N4" s="321" t="s">
        <v>539</v>
      </c>
      <c r="O4" s="340">
        <f>6422214656-O7</f>
        <v>6187514656</v>
      </c>
      <c r="P4" s="320"/>
      <c r="Q4" s="322"/>
      <c r="R4" s="321"/>
      <c r="S4" s="320"/>
    </row>
    <row r="5" spans="1:19" ht="14.25">
      <c r="A5" s="318" t="s">
        <v>540</v>
      </c>
      <c r="B5" s="341">
        <v>2435856625</v>
      </c>
      <c r="C5" s="323" t="s">
        <v>541</v>
      </c>
      <c r="D5" s="341">
        <v>140687745</v>
      </c>
      <c r="E5" s="144" t="s">
        <v>542</v>
      </c>
      <c r="F5" s="340">
        <v>181848946</v>
      </c>
      <c r="G5" s="320"/>
      <c r="H5" s="320"/>
      <c r="I5" s="320"/>
      <c r="J5" s="321" t="s">
        <v>543</v>
      </c>
      <c r="K5" s="340">
        <v>3635122678</v>
      </c>
      <c r="L5" s="321" t="s">
        <v>534</v>
      </c>
      <c r="M5" s="340">
        <f>87300000</f>
        <v>87300000</v>
      </c>
      <c r="N5" s="321" t="s">
        <v>544</v>
      </c>
      <c r="O5" s="340"/>
      <c r="P5" s="320"/>
      <c r="Q5" s="320"/>
      <c r="S5" s="320"/>
    </row>
    <row r="6" spans="1:19" ht="14.25">
      <c r="A6" s="318" t="s">
        <v>545</v>
      </c>
      <c r="B6" s="341">
        <v>-1276084675</v>
      </c>
      <c r="C6" s="319" t="s">
        <v>546</v>
      </c>
      <c r="D6" s="341">
        <v>-39046</v>
      </c>
      <c r="E6" s="144" t="s">
        <v>547</v>
      </c>
      <c r="F6" s="340">
        <v>1003837189</v>
      </c>
      <c r="G6" s="320"/>
      <c r="H6" s="320"/>
      <c r="I6" s="320"/>
      <c r="J6" s="321" t="s">
        <v>533</v>
      </c>
      <c r="K6" s="340">
        <v>13025432</v>
      </c>
      <c r="L6" s="321" t="s">
        <v>548</v>
      </c>
      <c r="M6" s="340">
        <v>268661525</v>
      </c>
      <c r="N6" s="321"/>
      <c r="O6" s="340"/>
      <c r="P6" s="320"/>
      <c r="Q6" s="320"/>
      <c r="S6" s="320"/>
    </row>
    <row r="7" spans="1:19" ht="14.25">
      <c r="A7" s="318" t="s">
        <v>517</v>
      </c>
      <c r="B7" s="341">
        <v>121555150247</v>
      </c>
      <c r="C7" s="319" t="s">
        <v>549</v>
      </c>
      <c r="D7" s="341">
        <v>77055143</v>
      </c>
      <c r="E7" s="144" t="s">
        <v>550</v>
      </c>
      <c r="F7" s="340">
        <v>7898182</v>
      </c>
      <c r="G7" s="320"/>
      <c r="H7" s="320"/>
      <c r="I7" s="320"/>
      <c r="J7" s="321" t="s">
        <v>521</v>
      </c>
      <c r="K7" s="340"/>
      <c r="L7" s="321" t="s">
        <v>551</v>
      </c>
      <c r="M7" s="340">
        <v>65153922</v>
      </c>
      <c r="N7" s="321" t="s">
        <v>577</v>
      </c>
      <c r="O7" s="340">
        <v>234700000</v>
      </c>
      <c r="P7" s="320"/>
      <c r="Q7" s="320"/>
      <c r="S7" s="320"/>
    </row>
    <row r="8" spans="1:19" ht="14.25">
      <c r="A8" s="318" t="s">
        <v>526</v>
      </c>
      <c r="B8" s="341">
        <v>2703541121</v>
      </c>
      <c r="C8" s="319" t="s">
        <v>552</v>
      </c>
      <c r="D8" s="341">
        <v>587540559</v>
      </c>
      <c r="E8" s="144" t="s">
        <v>553</v>
      </c>
      <c r="F8" s="340">
        <v>222220530</v>
      </c>
      <c r="G8" s="320"/>
      <c r="H8" s="320"/>
      <c r="I8" s="320"/>
      <c r="J8" s="321" t="s">
        <v>554</v>
      </c>
      <c r="K8" s="344"/>
      <c r="L8" s="324" t="s">
        <v>555</v>
      </c>
      <c r="M8" s="340"/>
      <c r="N8" s="320"/>
      <c r="O8" s="320"/>
      <c r="P8" s="320"/>
      <c r="Q8" s="320"/>
      <c r="S8" s="320"/>
    </row>
    <row r="9" spans="1:17" ht="14.25">
      <c r="A9" s="325" t="s">
        <v>535</v>
      </c>
      <c r="B9" s="144"/>
      <c r="C9" s="319" t="s">
        <v>556</v>
      </c>
      <c r="D9" s="341">
        <v>14827461</v>
      </c>
      <c r="E9" s="144" t="s">
        <v>557</v>
      </c>
      <c r="F9" s="340">
        <v>8482600</v>
      </c>
      <c r="G9" s="320"/>
      <c r="H9" s="320"/>
      <c r="I9" s="320"/>
      <c r="J9" s="321" t="s">
        <v>554</v>
      </c>
      <c r="K9" s="340"/>
      <c r="L9" s="321"/>
      <c r="M9" s="340"/>
      <c r="N9" s="320"/>
      <c r="O9" s="320"/>
      <c r="P9" s="320"/>
      <c r="Q9" s="320"/>
    </row>
    <row r="10" spans="1:17" ht="14.25">
      <c r="A10" s="326" t="s">
        <v>545</v>
      </c>
      <c r="B10" s="144"/>
      <c r="C10" s="319" t="s">
        <v>558</v>
      </c>
      <c r="D10" s="341">
        <v>457737322</v>
      </c>
      <c r="E10" s="144" t="s">
        <v>559</v>
      </c>
      <c r="F10" s="340">
        <v>187104000</v>
      </c>
      <c r="G10" s="320"/>
      <c r="H10" s="320"/>
      <c r="I10" s="320"/>
      <c r="J10" s="321" t="s">
        <v>524</v>
      </c>
      <c r="K10" s="340">
        <v>1260000000</v>
      </c>
      <c r="L10" s="321" t="s">
        <v>534</v>
      </c>
      <c r="M10" s="340">
        <v>639097033</v>
      </c>
      <c r="N10" s="320"/>
      <c r="O10" s="320"/>
      <c r="P10" s="320"/>
      <c r="Q10" s="320"/>
    </row>
    <row r="11" spans="1:17" ht="14.25">
      <c r="A11" s="318" t="s">
        <v>560</v>
      </c>
      <c r="B11" s="144"/>
      <c r="C11" s="319" t="s">
        <v>561</v>
      </c>
      <c r="D11" s="341">
        <v>501780000</v>
      </c>
      <c r="E11" s="144" t="s">
        <v>562</v>
      </c>
      <c r="F11" s="340">
        <v>161478000</v>
      </c>
      <c r="G11" s="320"/>
      <c r="H11" s="320"/>
      <c r="I11" s="320"/>
      <c r="J11" s="321" t="s">
        <v>578</v>
      </c>
      <c r="K11" s="340">
        <v>1866975</v>
      </c>
      <c r="L11" s="321" t="s">
        <v>572</v>
      </c>
      <c r="M11" s="340">
        <v>10909090</v>
      </c>
      <c r="N11" s="320"/>
      <c r="O11" s="320"/>
      <c r="P11" s="320"/>
      <c r="Q11" s="320"/>
    </row>
    <row r="12" spans="1:17" ht="25.5">
      <c r="A12" s="327"/>
      <c r="B12" s="328"/>
      <c r="C12" s="319" t="s">
        <v>541</v>
      </c>
      <c r="D12" s="341">
        <v>78905910879</v>
      </c>
      <c r="E12" s="144" t="s">
        <v>563</v>
      </c>
      <c r="F12" s="340"/>
      <c r="G12" s="320"/>
      <c r="H12" s="320"/>
      <c r="I12" s="320"/>
      <c r="J12" s="321" t="s">
        <v>560</v>
      </c>
      <c r="K12" s="340">
        <v>186698</v>
      </c>
      <c r="L12" s="329" t="s">
        <v>564</v>
      </c>
      <c r="M12" s="340">
        <v>92149439</v>
      </c>
      <c r="N12" s="320"/>
      <c r="O12" s="320"/>
      <c r="P12" s="320"/>
      <c r="Q12" s="328"/>
    </row>
    <row r="13" spans="1:17" ht="14.25">
      <c r="A13" s="327"/>
      <c r="B13" s="330"/>
      <c r="C13" s="319" t="s">
        <v>546</v>
      </c>
      <c r="D13" s="341">
        <v>-8249822970</v>
      </c>
      <c r="E13" s="144" t="s">
        <v>537</v>
      </c>
      <c r="F13" s="340">
        <f>267107255-124688325</f>
        <v>142418930</v>
      </c>
      <c r="G13" s="320"/>
      <c r="H13" s="320"/>
      <c r="I13" s="320"/>
      <c r="J13" s="321" t="s">
        <v>524</v>
      </c>
      <c r="K13" s="340">
        <v>10000000</v>
      </c>
      <c r="L13" s="321" t="s">
        <v>565</v>
      </c>
      <c r="M13" s="340">
        <v>19300000</v>
      </c>
      <c r="N13" s="320"/>
      <c r="O13" s="320"/>
      <c r="P13" s="320"/>
      <c r="Q13" s="331"/>
    </row>
    <row r="14" spans="1:17" ht="14.25">
      <c r="A14" s="327"/>
      <c r="B14" s="144"/>
      <c r="C14" s="319" t="s">
        <v>551</v>
      </c>
      <c r="D14" s="342">
        <v>11969575</v>
      </c>
      <c r="E14" s="330" t="s">
        <v>542</v>
      </c>
      <c r="F14" s="340">
        <f>3663076376-2955482</f>
        <v>3660120894</v>
      </c>
      <c r="G14" s="320"/>
      <c r="H14" s="320"/>
      <c r="I14" s="320"/>
      <c r="J14" s="321" t="s">
        <v>579</v>
      </c>
      <c r="K14" s="340">
        <v>21000000</v>
      </c>
      <c r="L14" s="321" t="s">
        <v>558</v>
      </c>
      <c r="M14" s="340">
        <v>144708936</v>
      </c>
      <c r="N14" s="320"/>
      <c r="O14" s="320"/>
      <c r="P14" s="320"/>
      <c r="Q14" s="320"/>
    </row>
    <row r="15" spans="1:18" ht="14.25">
      <c r="A15" s="327"/>
      <c r="B15" s="144"/>
      <c r="C15" s="319" t="s">
        <v>566</v>
      </c>
      <c r="D15" s="341">
        <v>13289486142</v>
      </c>
      <c r="E15" s="144" t="s">
        <v>547</v>
      </c>
      <c r="F15" s="341">
        <v>7673000000</v>
      </c>
      <c r="G15" s="144"/>
      <c r="H15" s="144"/>
      <c r="I15" s="144"/>
      <c r="J15" s="144"/>
      <c r="K15" s="341"/>
      <c r="L15" s="144" t="s">
        <v>537</v>
      </c>
      <c r="M15" s="341"/>
      <c r="N15" s="144"/>
      <c r="O15" s="144"/>
      <c r="P15" s="144"/>
      <c r="Q15" s="144"/>
      <c r="R15" s="144"/>
    </row>
    <row r="16" spans="1:17" ht="14.25">
      <c r="A16" s="327"/>
      <c r="B16" s="144"/>
      <c r="C16" s="319" t="s">
        <v>561</v>
      </c>
      <c r="D16" s="341">
        <v>219479132</v>
      </c>
      <c r="E16" s="144" t="s">
        <v>550</v>
      </c>
      <c r="F16" s="340">
        <v>33778652</v>
      </c>
      <c r="G16" s="320"/>
      <c r="H16" s="320"/>
      <c r="I16" s="320"/>
      <c r="J16" s="320"/>
      <c r="K16" s="320"/>
      <c r="L16" s="321" t="s">
        <v>567</v>
      </c>
      <c r="M16" s="340">
        <v>2090126</v>
      </c>
      <c r="N16" s="320"/>
      <c r="O16" s="320"/>
      <c r="P16" s="320"/>
      <c r="Q16" s="320"/>
    </row>
    <row r="17" spans="1:17" ht="14.25">
      <c r="A17" s="327"/>
      <c r="B17" s="144"/>
      <c r="C17" s="144" t="s">
        <v>566</v>
      </c>
      <c r="D17" s="341">
        <v>100000000</v>
      </c>
      <c r="E17" s="144" t="s">
        <v>559</v>
      </c>
      <c r="F17" s="340">
        <v>1069080740</v>
      </c>
      <c r="G17" s="320"/>
      <c r="H17" s="320"/>
      <c r="I17" s="320"/>
      <c r="J17" s="320"/>
      <c r="K17" s="320"/>
      <c r="L17" s="321" t="s">
        <v>568</v>
      </c>
      <c r="M17" s="340">
        <v>3025791541</v>
      </c>
      <c r="N17" s="320"/>
      <c r="O17" s="320"/>
      <c r="P17" s="320"/>
      <c r="Q17" s="320"/>
    </row>
    <row r="18" spans="1:17" ht="14.25">
      <c r="A18" s="327"/>
      <c r="B18" s="144"/>
      <c r="C18" s="144"/>
      <c r="D18" s="343">
        <v>2983640986</v>
      </c>
      <c r="E18" s="328"/>
      <c r="F18" s="340"/>
      <c r="G18" s="320"/>
      <c r="H18" s="320"/>
      <c r="I18" s="320"/>
      <c r="J18" s="320"/>
      <c r="K18" s="320"/>
      <c r="L18" s="321" t="s">
        <v>569</v>
      </c>
      <c r="M18" s="340">
        <v>4000000</v>
      </c>
      <c r="N18" s="320"/>
      <c r="O18" s="320"/>
      <c r="P18" s="320"/>
      <c r="Q18" s="320"/>
    </row>
    <row r="19" spans="1:17" ht="14.25">
      <c r="A19" s="327"/>
      <c r="B19" s="144"/>
      <c r="C19" s="144" t="s">
        <v>575</v>
      </c>
      <c r="D19" s="341">
        <v>11008464</v>
      </c>
      <c r="E19" s="144" t="s">
        <v>553</v>
      </c>
      <c r="F19" s="340"/>
      <c r="G19" s="320"/>
      <c r="H19" s="320"/>
      <c r="I19" s="320"/>
      <c r="J19" s="320"/>
      <c r="K19" s="320"/>
      <c r="L19" s="321" t="s">
        <v>570</v>
      </c>
      <c r="M19" s="340">
        <v>50631816</v>
      </c>
      <c r="N19" s="320"/>
      <c r="O19" s="320"/>
      <c r="P19" s="320"/>
      <c r="Q19" s="320"/>
    </row>
    <row r="20" spans="1:19" ht="14.25">
      <c r="A20" s="332"/>
      <c r="B20" s="333"/>
      <c r="C20" s="333" t="s">
        <v>580</v>
      </c>
      <c r="D20" s="343">
        <f>-O4</f>
        <v>-6187514656</v>
      </c>
      <c r="E20" s="328" t="s">
        <v>571</v>
      </c>
      <c r="F20" s="341">
        <v>10550617</v>
      </c>
      <c r="G20" s="144"/>
      <c r="H20" s="334">
        <f>SUM(H2:H19)</f>
        <v>343541963</v>
      </c>
      <c r="I20" s="334">
        <f>SUM(I2:I19)</f>
        <v>0</v>
      </c>
      <c r="J20" s="334"/>
      <c r="K20" s="334">
        <f>SUM(K2:K19)</f>
        <v>5021598334</v>
      </c>
      <c r="L20" s="334"/>
      <c r="M20" s="334">
        <f>SUM(M2:M19)</f>
        <v>4534998148</v>
      </c>
      <c r="N20" s="334"/>
      <c r="O20" s="334">
        <f>SUM(O2:O19)</f>
        <v>6422214656</v>
      </c>
      <c r="P20" s="334">
        <f>SUM(P2:P19)</f>
        <v>0</v>
      </c>
      <c r="Q20" s="334">
        <f>SUM(Q2:Q19)</f>
        <v>3362780230</v>
      </c>
      <c r="R20" s="334">
        <f>SUM(R2:R19)</f>
        <v>0</v>
      </c>
      <c r="S20" s="334">
        <f>SUM(S2:S19)</f>
        <v>1247871900</v>
      </c>
    </row>
    <row r="21" spans="1:18" ht="17.25">
      <c r="A21" s="332"/>
      <c r="B21" s="333"/>
      <c r="C21" s="333" t="s">
        <v>572</v>
      </c>
      <c r="D21" s="328"/>
      <c r="E21" s="328" t="s">
        <v>573</v>
      </c>
      <c r="F21" s="341">
        <f>7000000+7000000</f>
        <v>14000000</v>
      </c>
      <c r="G21" s="144"/>
      <c r="H21" s="334"/>
      <c r="I21" s="334"/>
      <c r="J21" s="334"/>
      <c r="K21" s="334"/>
      <c r="L21" s="334"/>
      <c r="M21" s="334"/>
      <c r="N21" s="334"/>
      <c r="O21" s="334"/>
      <c r="P21" s="334"/>
      <c r="Q21" s="334"/>
      <c r="R21" s="328"/>
    </row>
    <row r="22" spans="1:18" ht="17.25">
      <c r="A22" s="332"/>
      <c r="B22" s="333"/>
      <c r="C22" s="333" t="s">
        <v>576</v>
      </c>
      <c r="D22" s="328">
        <v>25891645</v>
      </c>
      <c r="E22" s="328"/>
      <c r="F22" s="144"/>
      <c r="G22" s="144"/>
      <c r="H22" s="334"/>
      <c r="I22" s="334"/>
      <c r="J22" s="334"/>
      <c r="K22" s="334"/>
      <c r="L22" s="334"/>
      <c r="M22" s="334"/>
      <c r="N22" s="334"/>
      <c r="O22" s="334"/>
      <c r="P22" s="334"/>
      <c r="Q22" s="334"/>
      <c r="R22" s="328"/>
    </row>
    <row r="23" spans="1:17" ht="16.5">
      <c r="A23" s="327"/>
      <c r="B23" s="335">
        <f>SUM(B2:B22)</f>
        <v>127840033555</v>
      </c>
      <c r="C23" s="335"/>
      <c r="D23" s="335">
        <f>SUM(D2:D22)</f>
        <v>82922834472</v>
      </c>
      <c r="E23" s="335"/>
      <c r="F23" s="335">
        <f>SUM(F2:F22)</f>
        <v>14604186712</v>
      </c>
      <c r="G23" s="335"/>
      <c r="H23" s="320"/>
      <c r="I23" s="320"/>
      <c r="J23" s="320"/>
      <c r="K23" s="320"/>
      <c r="L23" s="320"/>
      <c r="M23" s="320"/>
      <c r="N23" s="320"/>
      <c r="O23" s="320"/>
      <c r="P23" s="320"/>
      <c r="Q23" s="320"/>
    </row>
  </sheetData>
  <sheetProtection/>
  <printOptions horizontalCentered="1" verticalCentered="1"/>
  <pageMargins left="0.1968503937007874" right="0.1968503937007874" top="0.1968503937007874" bottom="0.1968503937007874" header="0.1968503937007874" footer="0.1968503937007874"/>
  <pageSetup blackAndWhite="1" fitToHeight="1" fitToWidth="1" horizontalDpi="600" verticalDpi="600" orientation="landscape"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Thang (XN4)</dc:creator>
  <cp:keywords/>
  <dc:description/>
  <cp:lastModifiedBy>Smart</cp:lastModifiedBy>
  <cp:lastPrinted>2011-10-25T09:40:33Z</cp:lastPrinted>
  <dcterms:created xsi:type="dcterms:W3CDTF">2005-08-01T08:05:32Z</dcterms:created>
  <dcterms:modified xsi:type="dcterms:W3CDTF">2011-10-25T09:43:29Z</dcterms:modified>
  <cp:category/>
  <cp:version/>
  <cp:contentType/>
  <cp:contentStatus/>
</cp:coreProperties>
</file>